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-105" yWindow="-105" windowWidth="21840" windowHeight="12450" tabRatio="912" activeTab="1"/>
  </bookViews>
  <sheets>
    <sheet name="BDI" sheetId="22" r:id="rId1"/>
    <sheet name="PLANILHA" sheetId="1" r:id="rId2"/>
    <sheet name="CRONOGRAMA" sheetId="23" r:id="rId3"/>
  </sheets>
  <externalReferences>
    <externalReference r:id="rId4"/>
  </externalReferences>
  <definedNames>
    <definedName name="__Anonymous_Sheet_DB__0">PLANILHA!$C$131:$K$141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>#REF!</definedName>
    <definedName name="__xlnm.Print_Titles_2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BDI!$A$1:$V$50</definedName>
    <definedName name="_xlnm.Print_Area" localSheetId="2">CRONOGRAMA!$A$1:$Q$28</definedName>
    <definedName name="_xlnm.Print_Area" localSheetId="1">PLANILHA!$A$1:$K$141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PLANILHA!$A$1:$C$248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OBRA">#REF!</definedName>
    <definedName name="Plan1">"$#REF!.$A$1:$B$2408"</definedName>
    <definedName name="PLUS">#REF!</definedName>
    <definedName name="po">#REF!</definedName>
    <definedName name="REF">'[1] '!$F$464:$F$489</definedName>
    <definedName name="rere">#REF!</definedName>
    <definedName name="RODAPÉ">[1]Relatório!#REF!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1">PLANILHA!$1:$8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8" i="1"/>
  <c r="I138"/>
  <c r="G138"/>
  <c r="I137"/>
  <c r="J137" s="1"/>
  <c r="I136"/>
  <c r="J136" s="1"/>
  <c r="K131" l="1"/>
  <c r="I135" l="1"/>
  <c r="J135" s="1"/>
  <c r="K90"/>
  <c r="I116"/>
  <c r="J116" s="1"/>
  <c r="J115"/>
  <c r="I115"/>
  <c r="G63"/>
  <c r="K45"/>
  <c r="I53"/>
  <c r="J53" s="1"/>
  <c r="I52"/>
  <c r="J52" s="1"/>
  <c r="J65"/>
  <c r="J66"/>
  <c r="I65"/>
  <c r="K33"/>
  <c r="J37"/>
  <c r="I37"/>
  <c r="I129"/>
  <c r="J129" s="1"/>
  <c r="I125"/>
  <c r="J125" s="1"/>
  <c r="J124"/>
  <c r="I124"/>
  <c r="G123"/>
  <c r="I122"/>
  <c r="J122" s="1"/>
  <c r="I123"/>
  <c r="I36"/>
  <c r="J36" s="1"/>
  <c r="I64"/>
  <c r="J64" s="1"/>
  <c r="I60"/>
  <c r="J60" s="1"/>
  <c r="J123" l="1"/>
  <c r="I80"/>
  <c r="J80" s="1"/>
  <c r="I81"/>
  <c r="J81" s="1"/>
  <c r="I82"/>
  <c r="J82" s="1"/>
  <c r="I83"/>
  <c r="J83" s="1"/>
  <c r="I89"/>
  <c r="J89" s="1"/>
  <c r="G42" l="1"/>
  <c r="G40"/>
  <c r="G39"/>
  <c r="G21"/>
  <c r="G20"/>
  <c r="I21" l="1"/>
  <c r="J21" s="1"/>
  <c r="B25" i="23"/>
  <c r="B24"/>
  <c r="B23"/>
  <c r="B22"/>
  <c r="B21"/>
  <c r="B20"/>
  <c r="B19"/>
  <c r="B18"/>
  <c r="B17"/>
  <c r="B16"/>
  <c r="B15"/>
  <c r="B14"/>
  <c r="B13"/>
  <c r="B12"/>
  <c r="B11"/>
  <c r="B10"/>
  <c r="I23" i="1" l="1"/>
  <c r="G23"/>
  <c r="G22"/>
  <c r="G13"/>
  <c r="G14"/>
  <c r="G15"/>
  <c r="G16"/>
  <c r="G19"/>
  <c r="G24"/>
  <c r="G26"/>
  <c r="G41"/>
  <c r="G44"/>
  <c r="G47"/>
  <c r="G48"/>
  <c r="G49"/>
  <c r="G50"/>
  <c r="G55"/>
  <c r="G56"/>
  <c r="G69"/>
  <c r="G70"/>
  <c r="G71"/>
  <c r="G73"/>
  <c r="G74"/>
  <c r="G75"/>
  <c r="G92"/>
  <c r="G98"/>
  <c r="G99"/>
  <c r="G100"/>
  <c r="G101"/>
  <c r="G10"/>
  <c r="I16"/>
  <c r="I140"/>
  <c r="J140" s="1"/>
  <c r="I121"/>
  <c r="I126"/>
  <c r="I127"/>
  <c r="I128"/>
  <c r="I130"/>
  <c r="I118"/>
  <c r="I119"/>
  <c r="I93"/>
  <c r="I94"/>
  <c r="I95"/>
  <c r="I96"/>
  <c r="I98"/>
  <c r="I99"/>
  <c r="I100"/>
  <c r="I101"/>
  <c r="I102"/>
  <c r="I103"/>
  <c r="I104"/>
  <c r="I105"/>
  <c r="I106"/>
  <c r="I107"/>
  <c r="I108"/>
  <c r="I109"/>
  <c r="I110"/>
  <c r="I111"/>
  <c r="I113"/>
  <c r="I114"/>
  <c r="I92"/>
  <c r="I79"/>
  <c r="I85"/>
  <c r="I86"/>
  <c r="I87"/>
  <c r="I88"/>
  <c r="I78"/>
  <c r="I69"/>
  <c r="I70"/>
  <c r="I71"/>
  <c r="I73"/>
  <c r="I74"/>
  <c r="I75"/>
  <c r="I62"/>
  <c r="I63"/>
  <c r="I66"/>
  <c r="I59"/>
  <c r="I48"/>
  <c r="I49"/>
  <c r="I50"/>
  <c r="I55"/>
  <c r="I56"/>
  <c r="I47"/>
  <c r="I44"/>
  <c r="I40"/>
  <c r="I41"/>
  <c r="I42"/>
  <c r="I39"/>
  <c r="I34"/>
  <c r="I35"/>
  <c r="I32"/>
  <c r="I30"/>
  <c r="I19"/>
  <c r="I20"/>
  <c r="I22"/>
  <c r="I24"/>
  <c r="I26"/>
  <c r="I27"/>
  <c r="I14"/>
  <c r="I15"/>
  <c r="I13"/>
  <c r="J24" l="1"/>
  <c r="J41"/>
  <c r="J19"/>
  <c r="J39"/>
  <c r="J126"/>
  <c r="J119"/>
  <c r="J108"/>
  <c r="J104"/>
  <c r="J100"/>
  <c r="J95"/>
  <c r="J88"/>
  <c r="J79"/>
  <c r="J62"/>
  <c r="J59"/>
  <c r="J50"/>
  <c r="J44"/>
  <c r="K43" s="1"/>
  <c r="J42"/>
  <c r="J27"/>
  <c r="J30"/>
  <c r="J85"/>
  <c r="J74"/>
  <c r="J63"/>
  <c r="K57" s="1"/>
  <c r="J55"/>
  <c r="J34"/>
  <c r="J13"/>
  <c r="J22"/>
  <c r="J14"/>
  <c r="J16"/>
  <c r="J130"/>
  <c r="J111"/>
  <c r="J107"/>
  <c r="J103"/>
  <c r="J99"/>
  <c r="J94"/>
  <c r="J87"/>
  <c r="J78"/>
  <c r="J71"/>
  <c r="J49"/>
  <c r="J32"/>
  <c r="J20"/>
  <c r="J15"/>
  <c r="J127"/>
  <c r="J113"/>
  <c r="J109"/>
  <c r="J105"/>
  <c r="J101"/>
  <c r="J96"/>
  <c r="J92"/>
  <c r="J69"/>
  <c r="J47"/>
  <c r="J73"/>
  <c r="J128"/>
  <c r="J121"/>
  <c r="J118"/>
  <c r="J114"/>
  <c r="J110"/>
  <c r="J106"/>
  <c r="J102"/>
  <c r="J98"/>
  <c r="J93"/>
  <c r="J86"/>
  <c r="J75"/>
  <c r="J70"/>
  <c r="J56"/>
  <c r="J48"/>
  <c r="J40"/>
  <c r="J35"/>
  <c r="J26"/>
  <c r="J23"/>
  <c r="K139"/>
  <c r="C25" i="23" s="1"/>
  <c r="I134" i="1"/>
  <c r="J134" s="1"/>
  <c r="K120" l="1"/>
  <c r="C23" i="23" s="1"/>
  <c r="E23" s="1"/>
  <c r="C18"/>
  <c r="K38" i="1"/>
  <c r="K28"/>
  <c r="C13" i="23" s="1"/>
  <c r="C17"/>
  <c r="K117" i="1"/>
  <c r="C22" i="23" s="1"/>
  <c r="C21"/>
  <c r="K76" i="1"/>
  <c r="C20" i="23" s="1"/>
  <c r="C14"/>
  <c r="K17" i="1"/>
  <c r="C12" i="23" s="1"/>
  <c r="E12" s="1"/>
  <c r="K67" i="1"/>
  <c r="C19" i="23" s="1"/>
  <c r="K12" i="1"/>
  <c r="C16" i="23"/>
  <c r="C15"/>
  <c r="E25"/>
  <c r="G25"/>
  <c r="I25"/>
  <c r="K25"/>
  <c r="M25"/>
  <c r="I132" i="1"/>
  <c r="J132" s="1"/>
  <c r="I133"/>
  <c r="J133" s="1"/>
  <c r="C24" i="23" l="1"/>
  <c r="O25"/>
  <c r="G24" l="1"/>
  <c r="I24" s="1"/>
  <c r="K24" s="1"/>
  <c r="M24" s="1"/>
  <c r="O24" s="1"/>
  <c r="E24"/>
  <c r="Q25"/>
  <c r="P25" s="1"/>
  <c r="E22"/>
  <c r="G22"/>
  <c r="I22" s="1"/>
  <c r="K22" s="1"/>
  <c r="AJ141" i="1"/>
  <c r="D142"/>
  <c r="E142"/>
  <c r="H142"/>
  <c r="J142"/>
  <c r="Q24" i="23" l="1"/>
  <c r="P24" s="1"/>
  <c r="M22"/>
  <c r="O22" s="1"/>
  <c r="Q22" l="1"/>
  <c r="P22" s="1"/>
  <c r="D144" i="1"/>
  <c r="E144"/>
  <c r="H144"/>
  <c r="J144"/>
  <c r="D145"/>
  <c r="E145"/>
  <c r="H145"/>
  <c r="J145"/>
  <c r="D146"/>
  <c r="E146"/>
  <c r="H146"/>
  <c r="J146"/>
  <c r="D147"/>
  <c r="E147"/>
  <c r="H147"/>
  <c r="J147"/>
  <c r="E148"/>
  <c r="H148"/>
  <c r="J148"/>
  <c r="D149"/>
  <c r="E149"/>
  <c r="H149"/>
  <c r="J149"/>
  <c r="D150"/>
  <c r="E150"/>
  <c r="H150"/>
  <c r="J150"/>
  <c r="D151"/>
  <c r="E151"/>
  <c r="H151"/>
  <c r="J151"/>
  <c r="D152"/>
  <c r="E152"/>
  <c r="H152"/>
  <c r="J152"/>
  <c r="D153"/>
  <c r="E153"/>
  <c r="H153"/>
  <c r="J153"/>
  <c r="D154"/>
  <c r="E154"/>
  <c r="H154"/>
  <c r="J154"/>
  <c r="D155"/>
  <c r="E155"/>
  <c r="H155"/>
  <c r="J155"/>
  <c r="D156"/>
  <c r="E156"/>
  <c r="H156"/>
  <c r="J156"/>
  <c r="D157"/>
  <c r="E157"/>
  <c r="H157"/>
  <c r="J157"/>
  <c r="D158"/>
  <c r="E158"/>
  <c r="H158"/>
  <c r="J158"/>
  <c r="D159"/>
  <c r="E159"/>
  <c r="H159"/>
  <c r="J159"/>
  <c r="D160"/>
  <c r="E160"/>
  <c r="H160"/>
  <c r="J160"/>
  <c r="D161"/>
  <c r="E161"/>
  <c r="H161"/>
  <c r="J161"/>
  <c r="D162"/>
  <c r="E162"/>
  <c r="H162"/>
  <c r="J162"/>
  <c r="D163"/>
  <c r="E163"/>
  <c r="H163"/>
  <c r="J163"/>
  <c r="D164"/>
  <c r="E164"/>
  <c r="H164"/>
  <c r="J164"/>
  <c r="D165"/>
  <c r="E165"/>
  <c r="H165"/>
  <c r="J165"/>
  <c r="D166"/>
  <c r="E166"/>
  <c r="H166"/>
  <c r="J166"/>
  <c r="D167"/>
  <c r="E167"/>
  <c r="H167"/>
  <c r="J167"/>
  <c r="D168"/>
  <c r="E168"/>
  <c r="H168"/>
  <c r="J168"/>
  <c r="D169"/>
  <c r="E169"/>
  <c r="H169"/>
  <c r="J169"/>
  <c r="D170"/>
  <c r="E170"/>
  <c r="H170"/>
  <c r="J170"/>
  <c r="D171"/>
  <c r="E171"/>
  <c r="H171"/>
  <c r="J171"/>
  <c r="D172"/>
  <c r="E172"/>
  <c r="H172"/>
  <c r="J172"/>
  <c r="D173"/>
  <c r="E173"/>
  <c r="H173"/>
  <c r="J173"/>
  <c r="D174"/>
  <c r="E174"/>
  <c r="H174"/>
  <c r="J174"/>
  <c r="D175"/>
  <c r="E175"/>
  <c r="H175"/>
  <c r="J175"/>
  <c r="D176"/>
  <c r="E176"/>
  <c r="H176"/>
  <c r="J176"/>
  <c r="D177"/>
  <c r="E177"/>
  <c r="H177"/>
  <c r="J177"/>
  <c r="D178"/>
  <c r="E178"/>
  <c r="H178"/>
  <c r="J178"/>
  <c r="D179"/>
  <c r="E179"/>
  <c r="H179"/>
  <c r="J179"/>
  <c r="D180"/>
  <c r="E180"/>
  <c r="H180"/>
  <c r="J180"/>
  <c r="D181"/>
  <c r="E181"/>
  <c r="H181"/>
  <c r="J181"/>
  <c r="D182"/>
  <c r="E182"/>
  <c r="H182"/>
  <c r="J182"/>
  <c r="D183"/>
  <c r="E183"/>
  <c r="H183"/>
  <c r="J183"/>
  <c r="D184"/>
  <c r="E184"/>
  <c r="H184"/>
  <c r="J184"/>
  <c r="D185"/>
  <c r="E185"/>
  <c r="H185"/>
  <c r="J185"/>
  <c r="D186"/>
  <c r="E186"/>
  <c r="H186"/>
  <c r="J186"/>
  <c r="D187"/>
  <c r="E187"/>
  <c r="H187"/>
  <c r="J187"/>
  <c r="D188"/>
  <c r="E188"/>
  <c r="H188"/>
  <c r="J188"/>
  <c r="D189"/>
  <c r="E189"/>
  <c r="H189"/>
  <c r="J189"/>
  <c r="D190"/>
  <c r="E190"/>
  <c r="H190"/>
  <c r="J190"/>
  <c r="D191"/>
  <c r="E191"/>
  <c r="H191"/>
  <c r="J191"/>
  <c r="D192"/>
  <c r="E192"/>
  <c r="H192"/>
  <c r="J192"/>
  <c r="D193"/>
  <c r="E193"/>
  <c r="H193"/>
  <c r="J193"/>
  <c r="D194"/>
  <c r="E194"/>
  <c r="H194"/>
  <c r="J194"/>
  <c r="D195"/>
  <c r="E195"/>
  <c r="H195"/>
  <c r="J195"/>
  <c r="D196"/>
  <c r="E196"/>
  <c r="H196"/>
  <c r="J196"/>
  <c r="D197"/>
  <c r="E197"/>
  <c r="H197"/>
  <c r="J197"/>
  <c r="D198"/>
  <c r="E198"/>
  <c r="H198"/>
  <c r="J198"/>
  <c r="D199"/>
  <c r="E199"/>
  <c r="H199"/>
  <c r="J199"/>
  <c r="D200"/>
  <c r="E200"/>
  <c r="H200"/>
  <c r="J200"/>
  <c r="D201"/>
  <c r="E201"/>
  <c r="H201"/>
  <c r="J201"/>
  <c r="D202"/>
  <c r="E202"/>
  <c r="H202"/>
  <c r="J202"/>
  <c r="D203"/>
  <c r="E203"/>
  <c r="H203"/>
  <c r="J203"/>
  <c r="D204"/>
  <c r="E204"/>
  <c r="H204"/>
  <c r="J204"/>
  <c r="D205"/>
  <c r="E205"/>
  <c r="H205"/>
  <c r="J205"/>
  <c r="D206"/>
  <c r="E206"/>
  <c r="H206"/>
  <c r="J206"/>
  <c r="D207"/>
  <c r="E207"/>
  <c r="H207"/>
  <c r="J207"/>
  <c r="D208"/>
  <c r="E208"/>
  <c r="H208"/>
  <c r="J208"/>
  <c r="D209"/>
  <c r="E209"/>
  <c r="H209"/>
  <c r="J209"/>
  <c r="D210"/>
  <c r="E210"/>
  <c r="H210"/>
  <c r="J210"/>
  <c r="D211"/>
  <c r="E211"/>
  <c r="H211"/>
  <c r="J211"/>
  <c r="D212"/>
  <c r="E212"/>
  <c r="H212"/>
  <c r="J212"/>
  <c r="D213"/>
  <c r="E213"/>
  <c r="H213"/>
  <c r="J213"/>
  <c r="D214"/>
  <c r="E214"/>
  <c r="H214"/>
  <c r="J214"/>
  <c r="D215"/>
  <c r="E215"/>
  <c r="H215"/>
  <c r="J215"/>
  <c r="D216"/>
  <c r="E216"/>
  <c r="H216"/>
  <c r="J216"/>
  <c r="D217"/>
  <c r="E217"/>
  <c r="H217"/>
  <c r="J217"/>
  <c r="D218"/>
  <c r="E218"/>
  <c r="H218"/>
  <c r="J218"/>
  <c r="D219"/>
  <c r="E219"/>
  <c r="H219"/>
  <c r="J219"/>
  <c r="D220"/>
  <c r="E220"/>
  <c r="H220"/>
  <c r="J220"/>
  <c r="D221"/>
  <c r="E221"/>
  <c r="H221"/>
  <c r="J221"/>
  <c r="D222"/>
  <c r="E222"/>
  <c r="H222"/>
  <c r="J222"/>
  <c r="D223"/>
  <c r="E223"/>
  <c r="H223"/>
  <c r="J223"/>
  <c r="D224"/>
  <c r="E224"/>
  <c r="H224"/>
  <c r="J224"/>
  <c r="D225"/>
  <c r="E225"/>
  <c r="H225"/>
  <c r="J225"/>
  <c r="D226"/>
  <c r="E226"/>
  <c r="H226"/>
  <c r="J226"/>
  <c r="D227"/>
  <c r="E227"/>
  <c r="H227"/>
  <c r="J227"/>
  <c r="D228"/>
  <c r="E228"/>
  <c r="H228"/>
  <c r="J228"/>
  <c r="D229"/>
  <c r="E229"/>
  <c r="H229"/>
  <c r="J229"/>
  <c r="D230"/>
  <c r="E230"/>
  <c r="H230"/>
  <c r="J230"/>
  <c r="D231"/>
  <c r="E231"/>
  <c r="H231"/>
  <c r="J231"/>
  <c r="D232"/>
  <c r="E232"/>
  <c r="H232"/>
  <c r="J232"/>
  <c r="D233"/>
  <c r="E233"/>
  <c r="H233"/>
  <c r="J233"/>
  <c r="D234"/>
  <c r="E234"/>
  <c r="H234"/>
  <c r="J234"/>
  <c r="D235"/>
  <c r="E235"/>
  <c r="H235"/>
  <c r="J235"/>
  <c r="D236"/>
  <c r="E236"/>
  <c r="H236"/>
  <c r="J236"/>
  <c r="D237"/>
  <c r="E237"/>
  <c r="H237"/>
  <c r="J237"/>
  <c r="D238"/>
  <c r="E238"/>
  <c r="H238"/>
  <c r="J238"/>
  <c r="D239"/>
  <c r="E239"/>
  <c r="H239"/>
  <c r="J239"/>
  <c r="D240"/>
  <c r="E240"/>
  <c r="H240"/>
  <c r="J240"/>
  <c r="D241"/>
  <c r="E241"/>
  <c r="H241"/>
  <c r="J241"/>
  <c r="D242"/>
  <c r="E242"/>
  <c r="H242"/>
  <c r="J242"/>
  <c r="D243"/>
  <c r="E243"/>
  <c r="H243"/>
  <c r="J243"/>
  <c r="D244"/>
  <c r="E244"/>
  <c r="H244"/>
  <c r="J244"/>
  <c r="D245"/>
  <c r="E245"/>
  <c r="H245"/>
  <c r="J245"/>
  <c r="D246"/>
  <c r="E246"/>
  <c r="H246"/>
  <c r="J246"/>
  <c r="D247"/>
  <c r="E247"/>
  <c r="H247"/>
  <c r="J247"/>
  <c r="D248"/>
  <c r="E248"/>
  <c r="H248"/>
  <c r="J248"/>
  <c r="D249"/>
  <c r="E249"/>
  <c r="H249"/>
  <c r="J249"/>
  <c r="D250"/>
  <c r="E250"/>
  <c r="H250"/>
  <c r="J250"/>
  <c r="D251"/>
  <c r="E251"/>
  <c r="H251"/>
  <c r="J251"/>
  <c r="D252"/>
  <c r="E252"/>
  <c r="H252"/>
  <c r="J252"/>
  <c r="D253"/>
  <c r="E253"/>
  <c r="H253"/>
  <c r="J253"/>
  <c r="D254"/>
  <c r="E254"/>
  <c r="H254"/>
  <c r="J254"/>
  <c r="D255"/>
  <c r="E255"/>
  <c r="H255"/>
  <c r="J255"/>
  <c r="D256"/>
  <c r="E256"/>
  <c r="H256"/>
  <c r="J256"/>
  <c r="D257"/>
  <c r="E257"/>
  <c r="H257"/>
  <c r="J257"/>
  <c r="D258"/>
  <c r="E258"/>
  <c r="H258"/>
  <c r="J258"/>
  <c r="D259"/>
  <c r="E259"/>
  <c r="H259"/>
  <c r="J259"/>
  <c r="D260"/>
  <c r="E260"/>
  <c r="H260"/>
  <c r="J260"/>
  <c r="D261"/>
  <c r="E261"/>
  <c r="H261"/>
  <c r="J261"/>
  <c r="D262"/>
  <c r="E262"/>
  <c r="H262"/>
  <c r="J262"/>
  <c r="D263"/>
  <c r="E263"/>
  <c r="H263"/>
  <c r="J263"/>
  <c r="D264"/>
  <c r="E264"/>
  <c r="H264"/>
  <c r="J264"/>
  <c r="D265"/>
  <c r="E265"/>
  <c r="H265"/>
  <c r="J265"/>
  <c r="D266"/>
  <c r="E266"/>
  <c r="H266"/>
  <c r="J266"/>
  <c r="D267"/>
  <c r="E267"/>
  <c r="H267"/>
  <c r="J267"/>
  <c r="D268"/>
  <c r="E268"/>
  <c r="H268"/>
  <c r="J268"/>
  <c r="D269"/>
  <c r="E269"/>
  <c r="H269"/>
  <c r="J269"/>
  <c r="D270"/>
  <c r="E270"/>
  <c r="H270"/>
  <c r="J270"/>
  <c r="D271"/>
  <c r="E271"/>
  <c r="H271"/>
  <c r="J271"/>
  <c r="D272"/>
  <c r="E272"/>
  <c r="H272"/>
  <c r="J272"/>
  <c r="D273"/>
  <c r="E273"/>
  <c r="H273"/>
  <c r="J273"/>
  <c r="D274"/>
  <c r="E274"/>
  <c r="H274"/>
  <c r="J274"/>
  <c r="D275"/>
  <c r="E275"/>
  <c r="H275"/>
  <c r="J275"/>
  <c r="D276"/>
  <c r="E276"/>
  <c r="H276"/>
  <c r="J276"/>
  <c r="D277"/>
  <c r="E277"/>
  <c r="H277"/>
  <c r="J277"/>
  <c r="D278"/>
  <c r="E278"/>
  <c r="H278"/>
  <c r="J278"/>
  <c r="D279"/>
  <c r="E279"/>
  <c r="H279"/>
  <c r="J279"/>
  <c r="D280"/>
  <c r="E280"/>
  <c r="H280"/>
  <c r="J280"/>
  <c r="D281"/>
  <c r="E281"/>
  <c r="H281"/>
  <c r="J281"/>
  <c r="D282"/>
  <c r="E282"/>
  <c r="H282"/>
  <c r="J282"/>
  <c r="D283"/>
  <c r="E283"/>
  <c r="H283"/>
  <c r="J283"/>
  <c r="D284"/>
  <c r="E284"/>
  <c r="H284"/>
  <c r="J284"/>
  <c r="D285"/>
  <c r="E285"/>
  <c r="H285"/>
  <c r="J285"/>
  <c r="D286"/>
  <c r="E286"/>
  <c r="H286"/>
  <c r="J286"/>
  <c r="D287"/>
  <c r="E287"/>
  <c r="H287"/>
  <c r="J287"/>
  <c r="D288"/>
  <c r="E288"/>
  <c r="H288"/>
  <c r="J288"/>
  <c r="D289"/>
  <c r="E289"/>
  <c r="H289"/>
  <c r="J289"/>
  <c r="D290"/>
  <c r="E290"/>
  <c r="H290"/>
  <c r="J290"/>
  <c r="D291"/>
  <c r="E291"/>
  <c r="H291"/>
  <c r="J291"/>
  <c r="D292"/>
  <c r="E292"/>
  <c r="H292"/>
  <c r="J292"/>
  <c r="D293"/>
  <c r="E293"/>
  <c r="H293"/>
  <c r="J293"/>
  <c r="D294"/>
  <c r="E294"/>
  <c r="H294"/>
  <c r="J294"/>
  <c r="D295"/>
  <c r="E295"/>
  <c r="H295"/>
  <c r="J295"/>
  <c r="D296"/>
  <c r="E296"/>
  <c r="H296"/>
  <c r="J296"/>
  <c r="D297"/>
  <c r="E297"/>
  <c r="H297"/>
  <c r="J297"/>
  <c r="D298"/>
  <c r="E298"/>
  <c r="H298"/>
  <c r="J298"/>
  <c r="D299"/>
  <c r="E299"/>
  <c r="H299"/>
  <c r="J299"/>
  <c r="D300"/>
  <c r="E300"/>
  <c r="H300"/>
  <c r="J300"/>
  <c r="D301"/>
  <c r="E301"/>
  <c r="H301"/>
  <c r="J301"/>
  <c r="D302"/>
  <c r="E302"/>
  <c r="H302"/>
  <c r="J302"/>
  <c r="D303"/>
  <c r="E303"/>
  <c r="H303"/>
  <c r="J303"/>
  <c r="D304"/>
  <c r="E304"/>
  <c r="H304"/>
  <c r="J304"/>
  <c r="D305"/>
  <c r="E305"/>
  <c r="H305"/>
  <c r="J305"/>
  <c r="D306"/>
  <c r="E306"/>
  <c r="H306"/>
  <c r="J306"/>
  <c r="D307"/>
  <c r="E307"/>
  <c r="H307"/>
  <c r="J307"/>
  <c r="D308"/>
  <c r="E308"/>
  <c r="H308"/>
  <c r="J308"/>
  <c r="D309"/>
  <c r="E309"/>
  <c r="H309"/>
  <c r="J309"/>
  <c r="D310"/>
  <c r="E310"/>
  <c r="H310"/>
  <c r="J310"/>
  <c r="D311"/>
  <c r="E311"/>
  <c r="H311"/>
  <c r="J311"/>
  <c r="D312"/>
  <c r="E312"/>
  <c r="H312"/>
  <c r="J312"/>
  <c r="D313"/>
  <c r="E313"/>
  <c r="H313"/>
  <c r="J313"/>
  <c r="D314"/>
  <c r="E314"/>
  <c r="H314"/>
  <c r="J314"/>
  <c r="D315"/>
  <c r="E315"/>
  <c r="H315"/>
  <c r="J315"/>
  <c r="D316"/>
  <c r="E316"/>
  <c r="H316"/>
  <c r="J316"/>
  <c r="D317"/>
  <c r="E317"/>
  <c r="H317"/>
  <c r="J317"/>
  <c r="D318"/>
  <c r="E318"/>
  <c r="H318"/>
  <c r="J318"/>
  <c r="D319"/>
  <c r="E319"/>
  <c r="H319"/>
  <c r="J319"/>
  <c r="D320"/>
  <c r="E320"/>
  <c r="H320"/>
  <c r="J320"/>
  <c r="D321"/>
  <c r="E321"/>
  <c r="H321"/>
  <c r="J321"/>
  <c r="D322"/>
  <c r="E322"/>
  <c r="H322"/>
  <c r="J322"/>
  <c r="D323"/>
  <c r="E323"/>
  <c r="H323"/>
  <c r="J323"/>
  <c r="D324"/>
  <c r="E324"/>
  <c r="H324"/>
  <c r="J324"/>
  <c r="D325"/>
  <c r="E325"/>
  <c r="H325"/>
  <c r="J325"/>
  <c r="D326"/>
  <c r="E326"/>
  <c r="H326"/>
  <c r="J326"/>
  <c r="D327"/>
  <c r="E327"/>
  <c r="H327"/>
  <c r="J327"/>
  <c r="D328"/>
  <c r="E328"/>
  <c r="H328"/>
  <c r="J328"/>
  <c r="D329"/>
  <c r="E329"/>
  <c r="H329"/>
  <c r="J329"/>
  <c r="D330"/>
  <c r="E330"/>
  <c r="H330"/>
  <c r="J330"/>
  <c r="D331"/>
  <c r="E331"/>
  <c r="H331"/>
  <c r="J331"/>
  <c r="D332"/>
  <c r="E332"/>
  <c r="H332"/>
  <c r="J332"/>
  <c r="D333"/>
  <c r="E333"/>
  <c r="H333"/>
  <c r="J333"/>
  <c r="D334"/>
  <c r="E334"/>
  <c r="H334"/>
  <c r="J334"/>
  <c r="D335"/>
  <c r="E335"/>
  <c r="H335"/>
  <c r="J335"/>
  <c r="D336"/>
  <c r="E336"/>
  <c r="H336"/>
  <c r="J336"/>
  <c r="D337"/>
  <c r="E337"/>
  <c r="H337"/>
  <c r="J337"/>
  <c r="D338"/>
  <c r="E338"/>
  <c r="H338"/>
  <c r="J338"/>
  <c r="D339"/>
  <c r="E339"/>
  <c r="H339"/>
  <c r="J339"/>
  <c r="D340"/>
  <c r="E340"/>
  <c r="H340"/>
  <c r="J340"/>
  <c r="D341"/>
  <c r="E341"/>
  <c r="H341"/>
  <c r="J341"/>
  <c r="D342"/>
  <c r="E342"/>
  <c r="H342"/>
  <c r="J342"/>
  <c r="D343"/>
  <c r="E343"/>
  <c r="H343"/>
  <c r="J343"/>
  <c r="D344"/>
  <c r="E344"/>
  <c r="H344"/>
  <c r="J344"/>
  <c r="D345"/>
  <c r="E345"/>
  <c r="H345"/>
  <c r="J345"/>
  <c r="D346"/>
  <c r="E346"/>
  <c r="H346"/>
  <c r="J346"/>
  <c r="D347"/>
  <c r="E347"/>
  <c r="H347"/>
  <c r="J347"/>
  <c r="D348"/>
  <c r="E348"/>
  <c r="H348"/>
  <c r="J348"/>
  <c r="D349"/>
  <c r="E349"/>
  <c r="H349"/>
  <c r="J349"/>
  <c r="D350"/>
  <c r="E350"/>
  <c r="H350"/>
  <c r="J350"/>
  <c r="D351"/>
  <c r="E351"/>
  <c r="H351"/>
  <c r="J351"/>
  <c r="D352"/>
  <c r="E352"/>
  <c r="H352"/>
  <c r="J352"/>
  <c r="D353"/>
  <c r="E353"/>
  <c r="H353"/>
  <c r="J353"/>
  <c r="D354"/>
  <c r="E354"/>
  <c r="H354"/>
  <c r="J354"/>
  <c r="D355"/>
  <c r="E355"/>
  <c r="H355"/>
  <c r="J355"/>
  <c r="D356"/>
  <c r="E356"/>
  <c r="H356"/>
  <c r="J356"/>
  <c r="D357"/>
  <c r="E357"/>
  <c r="H357"/>
  <c r="J357"/>
  <c r="D358"/>
  <c r="E358"/>
  <c r="H358"/>
  <c r="J358"/>
  <c r="D359"/>
  <c r="E359"/>
  <c r="H359"/>
  <c r="J359"/>
  <c r="D360"/>
  <c r="E360"/>
  <c r="H360"/>
  <c r="J360"/>
  <c r="D361"/>
  <c r="E361"/>
  <c r="H361"/>
  <c r="J361"/>
  <c r="D362"/>
  <c r="E362"/>
  <c r="H362"/>
  <c r="J362"/>
  <c r="D363"/>
  <c r="E363"/>
  <c r="H363"/>
  <c r="J363"/>
  <c r="D364"/>
  <c r="E364"/>
  <c r="H364"/>
  <c r="J364"/>
  <c r="D365"/>
  <c r="E365"/>
  <c r="H365"/>
  <c r="J365"/>
  <c r="D366"/>
  <c r="E366"/>
  <c r="H366"/>
  <c r="J366"/>
  <c r="D367"/>
  <c r="E367"/>
  <c r="H367"/>
  <c r="J367"/>
  <c r="D368"/>
  <c r="E368"/>
  <c r="H368"/>
  <c r="J368"/>
  <c r="D369"/>
  <c r="E369"/>
  <c r="H369"/>
  <c r="J369"/>
  <c r="D370"/>
  <c r="E370"/>
  <c r="H370"/>
  <c r="J370"/>
  <c r="D371"/>
  <c r="E371"/>
  <c r="H371"/>
  <c r="J371"/>
  <c r="D372"/>
  <c r="E372"/>
  <c r="H372"/>
  <c r="J372"/>
  <c r="D373"/>
  <c r="E373"/>
  <c r="H373"/>
  <c r="J373"/>
  <c r="D374"/>
  <c r="E374"/>
  <c r="H374"/>
  <c r="J374"/>
  <c r="D375"/>
  <c r="E375"/>
  <c r="H375"/>
  <c r="J375"/>
  <c r="D376"/>
  <c r="E376"/>
  <c r="H376"/>
  <c r="J376"/>
  <c r="D377"/>
  <c r="E377"/>
  <c r="H377"/>
  <c r="J377"/>
  <c r="D378"/>
  <c r="E378"/>
  <c r="H378"/>
  <c r="J378"/>
  <c r="D379"/>
  <c r="E379"/>
  <c r="H379"/>
  <c r="J379"/>
  <c r="D380"/>
  <c r="E380"/>
  <c r="H380"/>
  <c r="J380"/>
  <c r="D381"/>
  <c r="E381"/>
  <c r="H381"/>
  <c r="J381"/>
  <c r="D382"/>
  <c r="E382"/>
  <c r="H382"/>
  <c r="J382"/>
  <c r="D383"/>
  <c r="E383"/>
  <c r="H383"/>
  <c r="J383"/>
  <c r="D384"/>
  <c r="E384"/>
  <c r="H384"/>
  <c r="J384"/>
  <c r="D385"/>
  <c r="E385"/>
  <c r="H385"/>
  <c r="J385"/>
  <c r="D386"/>
  <c r="E386"/>
  <c r="H386"/>
  <c r="J386"/>
  <c r="D387"/>
  <c r="E387"/>
  <c r="H387"/>
  <c r="J387"/>
  <c r="D388"/>
  <c r="E388"/>
  <c r="H388"/>
  <c r="J388"/>
  <c r="D389"/>
  <c r="E389"/>
  <c r="H389"/>
  <c r="J389"/>
  <c r="D390"/>
  <c r="E390"/>
  <c r="H390"/>
  <c r="J390"/>
  <c r="D391"/>
  <c r="E391"/>
  <c r="H391"/>
  <c r="J391"/>
  <c r="D392"/>
  <c r="E392"/>
  <c r="H392"/>
  <c r="J392"/>
  <c r="D393"/>
  <c r="E393"/>
  <c r="H393"/>
  <c r="J393"/>
  <c r="D394"/>
  <c r="E394"/>
  <c r="H394"/>
  <c r="J394"/>
  <c r="D395"/>
  <c r="E395"/>
  <c r="H395"/>
  <c r="J395"/>
  <c r="D396"/>
  <c r="E396"/>
  <c r="H396"/>
  <c r="J396"/>
  <c r="D397"/>
  <c r="E397"/>
  <c r="H397"/>
  <c r="J397"/>
  <c r="D398"/>
  <c r="E398"/>
  <c r="H398"/>
  <c r="J398"/>
  <c r="D399"/>
  <c r="E399"/>
  <c r="H399"/>
  <c r="J399"/>
  <c r="D400"/>
  <c r="E400"/>
  <c r="H400"/>
  <c r="J400"/>
  <c r="D401"/>
  <c r="E401"/>
  <c r="H401"/>
  <c r="J401"/>
  <c r="D402"/>
  <c r="E402"/>
  <c r="H402"/>
  <c r="J402"/>
  <c r="D403"/>
  <c r="E403"/>
  <c r="H403"/>
  <c r="J403"/>
  <c r="D404"/>
  <c r="E404"/>
  <c r="H404"/>
  <c r="J404"/>
  <c r="D405"/>
  <c r="E405"/>
  <c r="H405"/>
  <c r="J405"/>
  <c r="D406"/>
  <c r="E406"/>
  <c r="H406"/>
  <c r="J406"/>
  <c r="D407"/>
  <c r="E407"/>
  <c r="H407"/>
  <c r="J407"/>
  <c r="D408"/>
  <c r="E408"/>
  <c r="H408"/>
  <c r="J408"/>
  <c r="D409"/>
  <c r="E409"/>
  <c r="H409"/>
  <c r="J409"/>
  <c r="D410"/>
  <c r="E410"/>
  <c r="H410"/>
  <c r="J410"/>
  <c r="D411"/>
  <c r="E411"/>
  <c r="H411"/>
  <c r="J411"/>
  <c r="D412"/>
  <c r="E412"/>
  <c r="H412"/>
  <c r="J412"/>
  <c r="D413"/>
  <c r="E413"/>
  <c r="H413"/>
  <c r="J413"/>
  <c r="D414"/>
  <c r="E414"/>
  <c r="H414"/>
  <c r="J414"/>
  <c r="D415"/>
  <c r="E415"/>
  <c r="H415"/>
  <c r="J415"/>
  <c r="D416"/>
  <c r="E416"/>
  <c r="H416"/>
  <c r="J416"/>
  <c r="D417"/>
  <c r="E417"/>
  <c r="H417"/>
  <c r="J417"/>
  <c r="D418"/>
  <c r="E418"/>
  <c r="H418"/>
  <c r="J418"/>
  <c r="D419"/>
  <c r="E419"/>
  <c r="H419"/>
  <c r="J419"/>
  <c r="D420"/>
  <c r="E420"/>
  <c r="H420"/>
  <c r="J420"/>
  <c r="D421"/>
  <c r="E421"/>
  <c r="H421"/>
  <c r="J421"/>
  <c r="D422"/>
  <c r="E422"/>
  <c r="H422"/>
  <c r="J422"/>
  <c r="D423"/>
  <c r="E423"/>
  <c r="H423"/>
  <c r="J423"/>
  <c r="D424"/>
  <c r="E424"/>
  <c r="H424"/>
  <c r="J424"/>
  <c r="D425"/>
  <c r="E425"/>
  <c r="H425"/>
  <c r="J425"/>
  <c r="D426"/>
  <c r="E426"/>
  <c r="H426"/>
  <c r="J426"/>
  <c r="D427"/>
  <c r="E427"/>
  <c r="H427"/>
  <c r="J427"/>
  <c r="D428"/>
  <c r="E428"/>
  <c r="H428"/>
  <c r="J428"/>
  <c r="D429"/>
  <c r="E429"/>
  <c r="H429"/>
  <c r="J429"/>
  <c r="D430"/>
  <c r="E430"/>
  <c r="H430"/>
  <c r="J430"/>
  <c r="D431"/>
  <c r="E431"/>
  <c r="H431"/>
  <c r="J431"/>
  <c r="D432"/>
  <c r="E432"/>
  <c r="H432"/>
  <c r="J432"/>
  <c r="D433"/>
  <c r="E433"/>
  <c r="H433"/>
  <c r="J433"/>
  <c r="D434"/>
  <c r="E434"/>
  <c r="H434"/>
  <c r="J434"/>
  <c r="D435"/>
  <c r="E435"/>
  <c r="H435"/>
  <c r="J435"/>
  <c r="D436"/>
  <c r="E436"/>
  <c r="H436"/>
  <c r="J436"/>
  <c r="D437"/>
  <c r="E437"/>
  <c r="H437"/>
  <c r="J437"/>
  <c r="D438"/>
  <c r="E438"/>
  <c r="H438"/>
  <c r="J438"/>
  <c r="D439"/>
  <c r="E439"/>
  <c r="H439"/>
  <c r="J439"/>
  <c r="D440"/>
  <c r="E440"/>
  <c r="H440"/>
  <c r="J440"/>
  <c r="D441"/>
  <c r="E441"/>
  <c r="H441"/>
  <c r="J441"/>
  <c r="D442"/>
  <c r="E442"/>
  <c r="H442"/>
  <c r="J442"/>
  <c r="D443"/>
  <c r="E443"/>
  <c r="H443"/>
  <c r="J443"/>
  <c r="D444"/>
  <c r="E444"/>
  <c r="H444"/>
  <c r="J444"/>
  <c r="D445"/>
  <c r="E445"/>
  <c r="H445"/>
  <c r="J445"/>
  <c r="D446"/>
  <c r="E446"/>
  <c r="H446"/>
  <c r="J446"/>
  <c r="D447"/>
  <c r="E447"/>
  <c r="H447"/>
  <c r="J447"/>
  <c r="D448"/>
  <c r="E448"/>
  <c r="H448"/>
  <c r="J448"/>
  <c r="D449"/>
  <c r="E449"/>
  <c r="H449"/>
  <c r="J449"/>
  <c r="D450"/>
  <c r="E450"/>
  <c r="H450"/>
  <c r="J450"/>
  <c r="D451"/>
  <c r="E451"/>
  <c r="H451"/>
  <c r="J451"/>
  <c r="D452"/>
  <c r="E452"/>
  <c r="H452"/>
  <c r="J452"/>
  <c r="D453"/>
  <c r="E453"/>
  <c r="H453"/>
  <c r="J453"/>
  <c r="D454"/>
  <c r="E454"/>
  <c r="H454"/>
  <c r="J454"/>
  <c r="D455"/>
  <c r="E455"/>
  <c r="H455"/>
  <c r="J455"/>
  <c r="D456"/>
  <c r="E456"/>
  <c r="H456"/>
  <c r="J456"/>
  <c r="D457"/>
  <c r="E457"/>
  <c r="H457"/>
  <c r="J457"/>
  <c r="D458"/>
  <c r="E458"/>
  <c r="H458"/>
  <c r="J458"/>
  <c r="D459"/>
  <c r="E459"/>
  <c r="H459"/>
  <c r="J459"/>
  <c r="D460"/>
  <c r="E460"/>
  <c r="H460"/>
  <c r="J460"/>
  <c r="D461"/>
  <c r="E461"/>
  <c r="H461"/>
  <c r="J461"/>
  <c r="D462"/>
  <c r="E462"/>
  <c r="H462"/>
  <c r="J462"/>
  <c r="D463"/>
  <c r="E463"/>
  <c r="H463"/>
  <c r="J463"/>
  <c r="D464"/>
  <c r="E464"/>
  <c r="H464"/>
  <c r="J464"/>
  <c r="D465"/>
  <c r="E465"/>
  <c r="H465"/>
  <c r="J465"/>
  <c r="D466"/>
  <c r="E466"/>
  <c r="H466"/>
  <c r="J466"/>
  <c r="D467"/>
  <c r="E467"/>
  <c r="H467"/>
  <c r="J467"/>
  <c r="D468"/>
  <c r="E468"/>
  <c r="H468"/>
  <c r="J468"/>
  <c r="D469"/>
  <c r="E469"/>
  <c r="H469"/>
  <c r="J469"/>
  <c r="D470"/>
  <c r="E470"/>
  <c r="H470"/>
  <c r="J470"/>
  <c r="D471"/>
  <c r="E471"/>
  <c r="H471"/>
  <c r="J471"/>
  <c r="D472"/>
  <c r="E472"/>
  <c r="H472"/>
  <c r="J472"/>
  <c r="D473"/>
  <c r="E473"/>
  <c r="H473"/>
  <c r="J473"/>
  <c r="D474"/>
  <c r="E474"/>
  <c r="H474"/>
  <c r="J474"/>
  <c r="D475"/>
  <c r="E475"/>
  <c r="H475"/>
  <c r="J475"/>
  <c r="D476"/>
  <c r="E476"/>
  <c r="H476"/>
  <c r="J476"/>
  <c r="D477"/>
  <c r="E477"/>
  <c r="H477"/>
  <c r="J477"/>
  <c r="D478"/>
  <c r="E478"/>
  <c r="H478"/>
  <c r="J478"/>
  <c r="D479"/>
  <c r="E479"/>
  <c r="H479"/>
  <c r="J479"/>
  <c r="D480"/>
  <c r="E480"/>
  <c r="H480"/>
  <c r="J480"/>
  <c r="D481"/>
  <c r="E481"/>
  <c r="H481"/>
  <c r="J481"/>
  <c r="D482"/>
  <c r="E482"/>
  <c r="H482"/>
  <c r="J482"/>
  <c r="D483"/>
  <c r="E483"/>
  <c r="H483"/>
  <c r="J483"/>
  <c r="D484"/>
  <c r="E484"/>
  <c r="H484"/>
  <c r="J484"/>
  <c r="D485"/>
  <c r="E485"/>
  <c r="H485"/>
  <c r="J485"/>
  <c r="D486"/>
  <c r="E486"/>
  <c r="H486"/>
  <c r="J486"/>
  <c r="D487"/>
  <c r="E487"/>
  <c r="H487"/>
  <c r="J487"/>
  <c r="D488"/>
  <c r="E488"/>
  <c r="H488"/>
  <c r="J488"/>
  <c r="D489"/>
  <c r="E489"/>
  <c r="H489"/>
  <c r="J489"/>
  <c r="D490"/>
  <c r="E490"/>
  <c r="H490"/>
  <c r="J490"/>
  <c r="D491"/>
  <c r="E491"/>
  <c r="H491"/>
  <c r="J491"/>
  <c r="D492"/>
  <c r="E492"/>
  <c r="H492"/>
  <c r="J492"/>
  <c r="D493"/>
  <c r="E493"/>
  <c r="H493"/>
  <c r="J493"/>
  <c r="D494"/>
  <c r="E494"/>
  <c r="H494"/>
  <c r="J494"/>
  <c r="D495"/>
  <c r="E495"/>
  <c r="H495"/>
  <c r="J495"/>
  <c r="D496"/>
  <c r="E496"/>
  <c r="H496"/>
  <c r="J496"/>
  <c r="D497"/>
  <c r="E497"/>
  <c r="H497"/>
  <c r="J497"/>
  <c r="D498"/>
  <c r="E498"/>
  <c r="H498"/>
  <c r="J498"/>
  <c r="D499"/>
  <c r="E499"/>
  <c r="H499"/>
  <c r="J499"/>
  <c r="D500"/>
  <c r="E500"/>
  <c r="H500"/>
  <c r="J500"/>
  <c r="D501"/>
  <c r="E501"/>
  <c r="H501"/>
  <c r="J501"/>
  <c r="D502"/>
  <c r="E502"/>
  <c r="H502"/>
  <c r="J502"/>
  <c r="D503"/>
  <c r="E503"/>
  <c r="H503"/>
  <c r="J503"/>
  <c r="D504"/>
  <c r="E504"/>
  <c r="H504"/>
  <c r="J504"/>
  <c r="D505"/>
  <c r="E505"/>
  <c r="H505"/>
  <c r="J505"/>
  <c r="D506"/>
  <c r="E506"/>
  <c r="H506"/>
  <c r="J506"/>
  <c r="D507"/>
  <c r="E507"/>
  <c r="H507"/>
  <c r="J507"/>
  <c r="D508"/>
  <c r="E508"/>
  <c r="H508"/>
  <c r="J508"/>
  <c r="D509"/>
  <c r="E509"/>
  <c r="H509"/>
  <c r="J509"/>
  <c r="D510"/>
  <c r="E510"/>
  <c r="H510"/>
  <c r="J510"/>
  <c r="D511"/>
  <c r="E511"/>
  <c r="H511"/>
  <c r="J511"/>
  <c r="D512"/>
  <c r="E512"/>
  <c r="H512"/>
  <c r="J512"/>
  <c r="D513"/>
  <c r="E513"/>
  <c r="H513"/>
  <c r="J513"/>
  <c r="D514"/>
  <c r="E514"/>
  <c r="H514"/>
  <c r="J514"/>
  <c r="D515"/>
  <c r="E515"/>
  <c r="H515"/>
  <c r="J515"/>
  <c r="D516"/>
  <c r="E516"/>
  <c r="H516"/>
  <c r="J516"/>
  <c r="D517"/>
  <c r="E517"/>
  <c r="H517"/>
  <c r="J517"/>
  <c r="D518"/>
  <c r="E518"/>
  <c r="H518"/>
  <c r="J518"/>
  <c r="D519"/>
  <c r="E519"/>
  <c r="H519"/>
  <c r="J519"/>
  <c r="D520"/>
  <c r="E520"/>
  <c r="H520"/>
  <c r="J520"/>
  <c r="D521"/>
  <c r="E521"/>
  <c r="H521"/>
  <c r="J521"/>
  <c r="D522"/>
  <c r="E522"/>
  <c r="H522"/>
  <c r="J522"/>
  <c r="D523"/>
  <c r="E523"/>
  <c r="H523"/>
  <c r="J523"/>
  <c r="D524"/>
  <c r="E524"/>
  <c r="H524"/>
  <c r="J524"/>
  <c r="D525"/>
  <c r="E525"/>
  <c r="H525"/>
  <c r="J525"/>
  <c r="D526"/>
  <c r="E526"/>
  <c r="H526"/>
  <c r="J526"/>
  <c r="D527"/>
  <c r="E527"/>
  <c r="H527"/>
  <c r="J527"/>
  <c r="D528"/>
  <c r="E528"/>
  <c r="H528"/>
  <c r="J528"/>
  <c r="D529"/>
  <c r="E529"/>
  <c r="H529"/>
  <c r="J529"/>
  <c r="D530"/>
  <c r="E530"/>
  <c r="H530"/>
  <c r="J530"/>
  <c r="D531"/>
  <c r="E531"/>
  <c r="H531"/>
  <c r="J531"/>
  <c r="D532"/>
  <c r="E532"/>
  <c r="H532"/>
  <c r="J532"/>
  <c r="D533"/>
  <c r="E533"/>
  <c r="H533"/>
  <c r="J533"/>
  <c r="D534"/>
  <c r="E534"/>
  <c r="H534"/>
  <c r="J534"/>
  <c r="D535"/>
  <c r="E535"/>
  <c r="H535"/>
  <c r="J535"/>
  <c r="D536"/>
  <c r="E536"/>
  <c r="H536"/>
  <c r="J536"/>
  <c r="D537"/>
  <c r="E537"/>
  <c r="H537"/>
  <c r="J537"/>
  <c r="D538"/>
  <c r="E538"/>
  <c r="H538"/>
  <c r="J538"/>
  <c r="D539"/>
  <c r="E539"/>
  <c r="H539"/>
  <c r="J539"/>
  <c r="D540"/>
  <c r="E540"/>
  <c r="H540"/>
  <c r="J540"/>
  <c r="D541"/>
  <c r="E541"/>
  <c r="H541"/>
  <c r="J541"/>
  <c r="D542"/>
  <c r="E542"/>
  <c r="H542"/>
  <c r="J542"/>
  <c r="D543"/>
  <c r="E543"/>
  <c r="H543"/>
  <c r="J543"/>
  <c r="D544"/>
  <c r="E544"/>
  <c r="H544"/>
  <c r="J544"/>
  <c r="D545"/>
  <c r="E545"/>
  <c r="H545"/>
  <c r="J545"/>
  <c r="D546"/>
  <c r="E546"/>
  <c r="H546"/>
  <c r="J546"/>
  <c r="D547"/>
  <c r="E547"/>
  <c r="H547"/>
  <c r="J547"/>
  <c r="D548"/>
  <c r="E548"/>
  <c r="H548"/>
  <c r="J548"/>
  <c r="D549"/>
  <c r="E549"/>
  <c r="H549"/>
  <c r="J549"/>
  <c r="D550"/>
  <c r="E550"/>
  <c r="H550"/>
  <c r="J550"/>
  <c r="D551"/>
  <c r="E551"/>
  <c r="H551"/>
  <c r="J551"/>
  <c r="D552"/>
  <c r="E552"/>
  <c r="H552"/>
  <c r="J552"/>
  <c r="D553"/>
  <c r="E553"/>
  <c r="H553"/>
  <c r="J553"/>
  <c r="D554"/>
  <c r="E554"/>
  <c r="H554"/>
  <c r="J554"/>
  <c r="D555"/>
  <c r="E555"/>
  <c r="H555"/>
  <c r="J555"/>
  <c r="D556"/>
  <c r="E556"/>
  <c r="H556"/>
  <c r="J556"/>
  <c r="D557"/>
  <c r="E557"/>
  <c r="H557"/>
  <c r="J557"/>
  <c r="D558"/>
  <c r="E558"/>
  <c r="H558"/>
  <c r="J558"/>
  <c r="D559"/>
  <c r="E559"/>
  <c r="H559"/>
  <c r="J559"/>
  <c r="D560"/>
  <c r="E560"/>
  <c r="H560"/>
  <c r="J560"/>
  <c r="D561"/>
  <c r="E561"/>
  <c r="H561"/>
  <c r="J561"/>
  <c r="D562"/>
  <c r="E562"/>
  <c r="H562"/>
  <c r="J562"/>
  <c r="D563"/>
  <c r="E563"/>
  <c r="H563"/>
  <c r="J563"/>
  <c r="D564"/>
  <c r="E564"/>
  <c r="H564"/>
  <c r="J564"/>
  <c r="D565"/>
  <c r="E565"/>
  <c r="H565"/>
  <c r="J565"/>
  <c r="D566"/>
  <c r="E566"/>
  <c r="H566"/>
  <c r="J566"/>
  <c r="D567"/>
  <c r="E567"/>
  <c r="H567"/>
  <c r="J567"/>
  <c r="D568"/>
  <c r="E568"/>
  <c r="H568"/>
  <c r="J568"/>
  <c r="D569"/>
  <c r="E569"/>
  <c r="H569"/>
  <c r="J569"/>
  <c r="D570"/>
  <c r="E570"/>
  <c r="H570"/>
  <c r="J570"/>
  <c r="D571"/>
  <c r="E571"/>
  <c r="H571"/>
  <c r="J571"/>
  <c r="D572"/>
  <c r="E572"/>
  <c r="H572"/>
  <c r="J572"/>
  <c r="D573"/>
  <c r="E573"/>
  <c r="H573"/>
  <c r="J573"/>
  <c r="D574"/>
  <c r="E574"/>
  <c r="H574"/>
  <c r="J574"/>
  <c r="D575"/>
  <c r="E575"/>
  <c r="H575"/>
  <c r="J575"/>
  <c r="D576"/>
  <c r="E576"/>
  <c r="H576"/>
  <c r="J576"/>
  <c r="D577"/>
  <c r="E577"/>
  <c r="H577"/>
  <c r="J577"/>
  <c r="D578"/>
  <c r="E578"/>
  <c r="H578"/>
  <c r="J578"/>
  <c r="D579"/>
  <c r="E579"/>
  <c r="H579"/>
  <c r="J579"/>
  <c r="D580"/>
  <c r="E580"/>
  <c r="H580"/>
  <c r="J580"/>
  <c r="D581"/>
  <c r="E581"/>
  <c r="H581"/>
  <c r="J581"/>
  <c r="D582"/>
  <c r="E582"/>
  <c r="H582"/>
  <c r="J582"/>
  <c r="D583"/>
  <c r="E583"/>
  <c r="H583"/>
  <c r="J583"/>
  <c r="D584"/>
  <c r="E584"/>
  <c r="H584"/>
  <c r="J584"/>
  <c r="D585"/>
  <c r="E585"/>
  <c r="H585"/>
  <c r="J585"/>
  <c r="D586"/>
  <c r="E586"/>
  <c r="H586"/>
  <c r="J586"/>
  <c r="D587"/>
  <c r="E587"/>
  <c r="H587"/>
  <c r="J587"/>
  <c r="D588"/>
  <c r="E588"/>
  <c r="H588"/>
  <c r="J588"/>
  <c r="D589"/>
  <c r="E589"/>
  <c r="H589"/>
  <c r="J589"/>
  <c r="D590"/>
  <c r="E590"/>
  <c r="H590"/>
  <c r="J590"/>
  <c r="D591"/>
  <c r="E591"/>
  <c r="H591"/>
  <c r="J591"/>
  <c r="D592"/>
  <c r="E592"/>
  <c r="H592"/>
  <c r="J592"/>
  <c r="D593"/>
  <c r="E593"/>
  <c r="H593"/>
  <c r="J593"/>
  <c r="D594"/>
  <c r="E594"/>
  <c r="H594"/>
  <c r="J594"/>
  <c r="D595"/>
  <c r="E595"/>
  <c r="H595"/>
  <c r="J595"/>
  <c r="D596"/>
  <c r="E596"/>
  <c r="H596"/>
  <c r="J596"/>
  <c r="D597"/>
  <c r="E597"/>
  <c r="H597"/>
  <c r="J597"/>
  <c r="D598"/>
  <c r="E598"/>
  <c r="H598"/>
  <c r="J598"/>
  <c r="D599"/>
  <c r="E599"/>
  <c r="H599"/>
  <c r="J599"/>
  <c r="D600"/>
  <c r="E600"/>
  <c r="H600"/>
  <c r="J600"/>
  <c r="D601"/>
  <c r="E601"/>
  <c r="H601"/>
  <c r="J601"/>
  <c r="D602"/>
  <c r="E602"/>
  <c r="H602"/>
  <c r="J602"/>
  <c r="D603"/>
  <c r="E603"/>
  <c r="H603"/>
  <c r="J603"/>
  <c r="D604"/>
  <c r="E604"/>
  <c r="H604"/>
  <c r="J604"/>
  <c r="D605"/>
  <c r="E605"/>
  <c r="H605"/>
  <c r="J605"/>
  <c r="D606"/>
  <c r="E606"/>
  <c r="H606"/>
  <c r="J606"/>
  <c r="D607"/>
  <c r="E607"/>
  <c r="H607"/>
  <c r="J607"/>
  <c r="D608"/>
  <c r="E608"/>
  <c r="H608"/>
  <c r="J608"/>
  <c r="D609"/>
  <c r="E609"/>
  <c r="H609"/>
  <c r="J609"/>
  <c r="D610"/>
  <c r="E610"/>
  <c r="H610"/>
  <c r="J610"/>
  <c r="D611"/>
  <c r="E611"/>
  <c r="H611"/>
  <c r="J611"/>
  <c r="D612"/>
  <c r="E612"/>
  <c r="H612"/>
  <c r="J612"/>
  <c r="D613"/>
  <c r="E613"/>
  <c r="H613"/>
  <c r="J613"/>
  <c r="D614"/>
  <c r="E614"/>
  <c r="H614"/>
  <c r="J614"/>
  <c r="D615"/>
  <c r="E615"/>
  <c r="H615"/>
  <c r="J615"/>
  <c r="D616"/>
  <c r="E616"/>
  <c r="H616"/>
  <c r="J616"/>
  <c r="D617"/>
  <c r="E617"/>
  <c r="H617"/>
  <c r="J617"/>
  <c r="D618"/>
  <c r="E618"/>
  <c r="H618"/>
  <c r="J618"/>
  <c r="D619"/>
  <c r="E619"/>
  <c r="H619"/>
  <c r="J619"/>
  <c r="D620"/>
  <c r="E620"/>
  <c r="H620"/>
  <c r="J620"/>
  <c r="D621"/>
  <c r="E621"/>
  <c r="H621"/>
  <c r="J621"/>
  <c r="D622"/>
  <c r="E622"/>
  <c r="H622"/>
  <c r="J622"/>
  <c r="D623"/>
  <c r="E623"/>
  <c r="H623"/>
  <c r="J623"/>
  <c r="D624"/>
  <c r="E624"/>
  <c r="H624"/>
  <c r="J624"/>
  <c r="D625"/>
  <c r="E625"/>
  <c r="H625"/>
  <c r="J625"/>
  <c r="D626"/>
  <c r="E626"/>
  <c r="H626"/>
  <c r="J626"/>
  <c r="D627"/>
  <c r="E627"/>
  <c r="H627"/>
  <c r="J627"/>
  <c r="D628"/>
  <c r="E628"/>
  <c r="H628"/>
  <c r="J628"/>
  <c r="D629"/>
  <c r="E629"/>
  <c r="H629"/>
  <c r="J629"/>
  <c r="D630"/>
  <c r="E630"/>
  <c r="H630"/>
  <c r="J630"/>
  <c r="D631"/>
  <c r="E631"/>
  <c r="H631"/>
  <c r="J631"/>
  <c r="D632"/>
  <c r="E632"/>
  <c r="H632"/>
  <c r="J632"/>
  <c r="D633"/>
  <c r="E633"/>
  <c r="H633"/>
  <c r="J633"/>
  <c r="D634"/>
  <c r="E634"/>
  <c r="H634"/>
  <c r="J634"/>
  <c r="D635"/>
  <c r="E635"/>
  <c r="H635"/>
  <c r="J635"/>
  <c r="D636"/>
  <c r="E636"/>
  <c r="H636"/>
  <c r="J636"/>
  <c r="D637"/>
  <c r="E637"/>
  <c r="H637"/>
  <c r="J637"/>
  <c r="D638"/>
  <c r="E638"/>
  <c r="H638"/>
  <c r="J638"/>
  <c r="D639"/>
  <c r="E639"/>
  <c r="H639"/>
  <c r="J639"/>
  <c r="D640"/>
  <c r="E640"/>
  <c r="H640"/>
  <c r="J640"/>
  <c r="D641"/>
  <c r="E641"/>
  <c r="H641"/>
  <c r="J641"/>
  <c r="D642"/>
  <c r="E642"/>
  <c r="H642"/>
  <c r="J642"/>
  <c r="D643"/>
  <c r="E643"/>
  <c r="H643"/>
  <c r="J643"/>
  <c r="D644"/>
  <c r="E644"/>
  <c r="H644"/>
  <c r="J644"/>
  <c r="D645"/>
  <c r="E645"/>
  <c r="H645"/>
  <c r="J645"/>
  <c r="D646"/>
  <c r="E646"/>
  <c r="H646"/>
  <c r="J646"/>
  <c r="D647"/>
  <c r="E647"/>
  <c r="H647"/>
  <c r="J647"/>
  <c r="D648"/>
  <c r="E648"/>
  <c r="H648"/>
  <c r="J648"/>
  <c r="D649"/>
  <c r="E649"/>
  <c r="H649"/>
  <c r="J649"/>
  <c r="D650"/>
  <c r="E650"/>
  <c r="H650"/>
  <c r="J650"/>
  <c r="D651"/>
  <c r="E651"/>
  <c r="H651"/>
  <c r="J651"/>
  <c r="D652"/>
  <c r="E652"/>
  <c r="H652"/>
  <c r="J652"/>
  <c r="D653"/>
  <c r="E653"/>
  <c r="H653"/>
  <c r="J653"/>
  <c r="D654"/>
  <c r="E654"/>
  <c r="H654"/>
  <c r="J654"/>
  <c r="D655"/>
  <c r="E655"/>
  <c r="H655"/>
  <c r="J655"/>
  <c r="D656"/>
  <c r="E656"/>
  <c r="H656"/>
  <c r="J656"/>
  <c r="D657"/>
  <c r="E657"/>
  <c r="H657"/>
  <c r="J657"/>
  <c r="D658"/>
  <c r="E658"/>
  <c r="H658"/>
  <c r="J658"/>
  <c r="D659"/>
  <c r="E659"/>
  <c r="H659"/>
  <c r="J659"/>
  <c r="D660"/>
  <c r="E660"/>
  <c r="H660"/>
  <c r="J660"/>
  <c r="D661"/>
  <c r="E661"/>
  <c r="H661"/>
  <c r="J661"/>
  <c r="D662"/>
  <c r="E662"/>
  <c r="H662"/>
  <c r="J662"/>
  <c r="D663"/>
  <c r="E663"/>
  <c r="H663"/>
  <c r="J663"/>
  <c r="D664"/>
  <c r="E664"/>
  <c r="H664"/>
  <c r="J664"/>
  <c r="D665"/>
  <c r="E665"/>
  <c r="H665"/>
  <c r="J665"/>
  <c r="D666"/>
  <c r="E666"/>
  <c r="H666"/>
  <c r="J666"/>
  <c r="D667"/>
  <c r="E667"/>
  <c r="H667"/>
  <c r="J667"/>
  <c r="D668"/>
  <c r="E668"/>
  <c r="H668"/>
  <c r="J668"/>
  <c r="D669"/>
  <c r="E669"/>
  <c r="H669"/>
  <c r="J669"/>
  <c r="D670"/>
  <c r="E670"/>
  <c r="H670"/>
  <c r="J670"/>
  <c r="D671"/>
  <c r="E671"/>
  <c r="H671"/>
  <c r="J671"/>
  <c r="D672"/>
  <c r="E672"/>
  <c r="H672"/>
  <c r="J672"/>
  <c r="D673"/>
  <c r="E673"/>
  <c r="H673"/>
  <c r="J673"/>
  <c r="D674"/>
  <c r="E674"/>
  <c r="H674"/>
  <c r="J674"/>
  <c r="D675"/>
  <c r="E675"/>
  <c r="H675"/>
  <c r="J675"/>
  <c r="D676"/>
  <c r="E676"/>
  <c r="H676"/>
  <c r="J676"/>
  <c r="D677"/>
  <c r="E677"/>
  <c r="H677"/>
  <c r="J677"/>
  <c r="D678"/>
  <c r="E678"/>
  <c r="H678"/>
  <c r="J678"/>
  <c r="D679"/>
  <c r="E679"/>
  <c r="H679"/>
  <c r="J679"/>
  <c r="D680"/>
  <c r="E680"/>
  <c r="H680"/>
  <c r="J680"/>
  <c r="D681"/>
  <c r="E681"/>
  <c r="H681"/>
  <c r="J681"/>
  <c r="D682"/>
  <c r="E682"/>
  <c r="H682"/>
  <c r="J682"/>
  <c r="D683"/>
  <c r="E683"/>
  <c r="H683"/>
  <c r="J683"/>
  <c r="D684"/>
  <c r="E684"/>
  <c r="H684"/>
  <c r="J684"/>
  <c r="D685"/>
  <c r="E685"/>
  <c r="H685"/>
  <c r="J685"/>
  <c r="D686"/>
  <c r="E686"/>
  <c r="H686"/>
  <c r="J686"/>
  <c r="D687"/>
  <c r="E687"/>
  <c r="H687"/>
  <c r="J687"/>
  <c r="D688"/>
  <c r="E688"/>
  <c r="H688"/>
  <c r="J688"/>
  <c r="D689"/>
  <c r="E689"/>
  <c r="H689"/>
  <c r="J689"/>
  <c r="D690"/>
  <c r="E690"/>
  <c r="H690"/>
  <c r="J690"/>
  <c r="D691"/>
  <c r="E691"/>
  <c r="H691"/>
  <c r="J691"/>
  <c r="D692"/>
  <c r="E692"/>
  <c r="H692"/>
  <c r="J692"/>
  <c r="D693"/>
  <c r="E693"/>
  <c r="H693"/>
  <c r="J693"/>
  <c r="D694"/>
  <c r="E694"/>
  <c r="H694"/>
  <c r="J694"/>
  <c r="D695"/>
  <c r="E695"/>
  <c r="H695"/>
  <c r="J695"/>
  <c r="D696"/>
  <c r="E696"/>
  <c r="H696"/>
  <c r="J696"/>
  <c r="D697"/>
  <c r="E697"/>
  <c r="H697"/>
  <c r="J697"/>
  <c r="D698"/>
  <c r="E698"/>
  <c r="H698"/>
  <c r="J698"/>
  <c r="D699"/>
  <c r="E699"/>
  <c r="H699"/>
  <c r="J699"/>
  <c r="D700"/>
  <c r="E700"/>
  <c r="H700"/>
  <c r="J700"/>
  <c r="D701"/>
  <c r="E701"/>
  <c r="H701"/>
  <c r="J701"/>
  <c r="D702"/>
  <c r="E702"/>
  <c r="H702"/>
  <c r="J702"/>
  <c r="D703"/>
  <c r="E703"/>
  <c r="H703"/>
  <c r="J703"/>
  <c r="D704"/>
  <c r="E704"/>
  <c r="H704"/>
  <c r="J704"/>
  <c r="D705"/>
  <c r="E705"/>
  <c r="H705"/>
  <c r="J705"/>
  <c r="D706"/>
  <c r="E706"/>
  <c r="H706"/>
  <c r="J706"/>
  <c r="D707"/>
  <c r="E707"/>
  <c r="H707"/>
  <c r="J707"/>
  <c r="D708"/>
  <c r="E708"/>
  <c r="H708"/>
  <c r="J708"/>
  <c r="D709"/>
  <c r="E709"/>
  <c r="H709"/>
  <c r="J709"/>
  <c r="D710"/>
  <c r="E710"/>
  <c r="H710"/>
  <c r="J710"/>
  <c r="D711"/>
  <c r="E711"/>
  <c r="H711"/>
  <c r="J711"/>
  <c r="D712"/>
  <c r="E712"/>
  <c r="H712"/>
  <c r="J712"/>
  <c r="D713"/>
  <c r="E713"/>
  <c r="H713"/>
  <c r="J713"/>
  <c r="D714"/>
  <c r="E714"/>
  <c r="H714"/>
  <c r="J714"/>
  <c r="D715"/>
  <c r="E715"/>
  <c r="H715"/>
  <c r="J715"/>
  <c r="D716"/>
  <c r="E716"/>
  <c r="H716"/>
  <c r="J716"/>
  <c r="D717"/>
  <c r="E717"/>
  <c r="H717"/>
  <c r="J717"/>
  <c r="D718"/>
  <c r="E718"/>
  <c r="H718"/>
  <c r="J718"/>
  <c r="D719"/>
  <c r="E719"/>
  <c r="H719"/>
  <c r="J719"/>
  <c r="D720"/>
  <c r="E720"/>
  <c r="H720"/>
  <c r="J720"/>
  <c r="D721"/>
  <c r="E721"/>
  <c r="H721"/>
  <c r="J721"/>
  <c r="D722"/>
  <c r="E722"/>
  <c r="H722"/>
  <c r="J722"/>
  <c r="D723"/>
  <c r="E723"/>
  <c r="H723"/>
  <c r="J723"/>
  <c r="D724"/>
  <c r="E724"/>
  <c r="H724"/>
  <c r="J724"/>
  <c r="D725"/>
  <c r="E725"/>
  <c r="H725"/>
  <c r="J725"/>
  <c r="D726"/>
  <c r="E726"/>
  <c r="H726"/>
  <c r="J726"/>
  <c r="D727"/>
  <c r="E727"/>
  <c r="H727"/>
  <c r="J727"/>
  <c r="D728"/>
  <c r="E728"/>
  <c r="H728"/>
  <c r="J728"/>
  <c r="D729"/>
  <c r="E729"/>
  <c r="H729"/>
  <c r="J729"/>
  <c r="D730"/>
  <c r="E730"/>
  <c r="H730"/>
  <c r="J730"/>
  <c r="D731"/>
  <c r="E731"/>
  <c r="H731"/>
  <c r="J731"/>
  <c r="D732"/>
  <c r="E732"/>
  <c r="H732"/>
  <c r="J732"/>
  <c r="D733"/>
  <c r="E733"/>
  <c r="H733"/>
  <c r="J733"/>
  <c r="D734"/>
  <c r="E734"/>
  <c r="H734"/>
  <c r="J734"/>
  <c r="D735"/>
  <c r="E735"/>
  <c r="H735"/>
  <c r="J735"/>
  <c r="D736"/>
  <c r="E736"/>
  <c r="H736"/>
  <c r="J736"/>
  <c r="D737"/>
  <c r="E737"/>
  <c r="H737"/>
  <c r="J737"/>
  <c r="D738"/>
  <c r="E738"/>
  <c r="H738"/>
  <c r="J738"/>
  <c r="D739"/>
  <c r="E739"/>
  <c r="H739"/>
  <c r="J739"/>
  <c r="D740"/>
  <c r="E740"/>
  <c r="H740"/>
  <c r="J740"/>
  <c r="D741"/>
  <c r="E741"/>
  <c r="H741"/>
  <c r="J741"/>
  <c r="D742"/>
  <c r="E742"/>
  <c r="H742"/>
  <c r="J742"/>
  <c r="D743"/>
  <c r="E743"/>
  <c r="H743"/>
  <c r="J743"/>
  <c r="D744"/>
  <c r="E744"/>
  <c r="H744"/>
  <c r="J744"/>
  <c r="D745"/>
  <c r="E745"/>
  <c r="H745"/>
  <c r="J745"/>
  <c r="D746"/>
  <c r="E746"/>
  <c r="H746"/>
  <c r="J746"/>
  <c r="D747"/>
  <c r="E747"/>
  <c r="H747"/>
  <c r="J747"/>
  <c r="D748"/>
  <c r="E748"/>
  <c r="H748"/>
  <c r="J748"/>
  <c r="D749"/>
  <c r="E749"/>
  <c r="H749"/>
  <c r="J749"/>
  <c r="D750"/>
  <c r="E750"/>
  <c r="H750"/>
  <c r="J750"/>
  <c r="D751"/>
  <c r="E751"/>
  <c r="H751"/>
  <c r="J751"/>
  <c r="D752"/>
  <c r="E752"/>
  <c r="H752"/>
  <c r="J752"/>
  <c r="D753"/>
  <c r="E753"/>
  <c r="H753"/>
  <c r="J753"/>
  <c r="D754"/>
  <c r="E754"/>
  <c r="H754"/>
  <c r="J754"/>
  <c r="D755"/>
  <c r="E755"/>
  <c r="H755"/>
  <c r="J755"/>
  <c r="D756"/>
  <c r="E756"/>
  <c r="H756"/>
  <c r="J756"/>
  <c r="D757"/>
  <c r="E757"/>
  <c r="H757"/>
  <c r="J757"/>
  <c r="D758"/>
  <c r="E758"/>
  <c r="H758"/>
  <c r="J758"/>
  <c r="D759"/>
  <c r="E759"/>
  <c r="H759"/>
  <c r="J759"/>
  <c r="D760"/>
  <c r="E760"/>
  <c r="H760"/>
  <c r="J760"/>
  <c r="D761"/>
  <c r="E761"/>
  <c r="H761"/>
  <c r="J761"/>
  <c r="D762"/>
  <c r="E762"/>
  <c r="H762"/>
  <c r="J762"/>
  <c r="D763"/>
  <c r="E763"/>
  <c r="H763"/>
  <c r="J763"/>
  <c r="D764"/>
  <c r="E764"/>
  <c r="H764"/>
  <c r="J764"/>
  <c r="D765"/>
  <c r="E765"/>
  <c r="H765"/>
  <c r="J765"/>
  <c r="D766"/>
  <c r="E766"/>
  <c r="H766"/>
  <c r="J766"/>
  <c r="D767"/>
  <c r="E767"/>
  <c r="H767"/>
  <c r="J767"/>
  <c r="D768"/>
  <c r="E768"/>
  <c r="H768"/>
  <c r="J768"/>
  <c r="D769"/>
  <c r="E769"/>
  <c r="H769"/>
  <c r="J769"/>
  <c r="D770"/>
  <c r="E770"/>
  <c r="H770"/>
  <c r="J770"/>
  <c r="D771"/>
  <c r="E771"/>
  <c r="H771"/>
  <c r="J771"/>
  <c r="D772"/>
  <c r="E772"/>
  <c r="H772"/>
  <c r="J772"/>
  <c r="D773"/>
  <c r="E773"/>
  <c r="H773"/>
  <c r="J773"/>
  <c r="D774"/>
  <c r="E774"/>
  <c r="H774"/>
  <c r="J774"/>
  <c r="D775"/>
  <c r="E775"/>
  <c r="H775"/>
  <c r="J775"/>
  <c r="D776"/>
  <c r="E776"/>
  <c r="H776"/>
  <c r="J776"/>
  <c r="D777"/>
  <c r="E777"/>
  <c r="H777"/>
  <c r="J777"/>
  <c r="D778"/>
  <c r="E778"/>
  <c r="H778"/>
  <c r="J778"/>
  <c r="D779"/>
  <c r="E779"/>
  <c r="H779"/>
  <c r="J779"/>
  <c r="D780"/>
  <c r="E780"/>
  <c r="H780"/>
  <c r="J780"/>
  <c r="D781"/>
  <c r="E781"/>
  <c r="H781"/>
  <c r="J781"/>
  <c r="D782"/>
  <c r="E782"/>
  <c r="H782"/>
  <c r="J782"/>
  <c r="I11" l="1"/>
  <c r="J11" s="1"/>
  <c r="I10"/>
  <c r="J10" s="1"/>
  <c r="K9" l="1"/>
  <c r="K141" s="1"/>
  <c r="G23" i="23"/>
  <c r="I23" s="1"/>
  <c r="K23" s="1"/>
  <c r="G13"/>
  <c r="E13"/>
  <c r="C11"/>
  <c r="M23" l="1"/>
  <c r="O23" s="1"/>
  <c r="I13"/>
  <c r="K13" s="1"/>
  <c r="M13" s="1"/>
  <c r="O13" s="1"/>
  <c r="C10"/>
  <c r="G20"/>
  <c r="I20" s="1"/>
  <c r="K20" s="1"/>
  <c r="E20"/>
  <c r="E19"/>
  <c r="G19"/>
  <c r="G14"/>
  <c r="I14" s="1"/>
  <c r="E14"/>
  <c r="G15"/>
  <c r="I15" s="1"/>
  <c r="K15" s="1"/>
  <c r="E15"/>
  <c r="G12"/>
  <c r="I16"/>
  <c r="K16" s="1"/>
  <c r="G16"/>
  <c r="E16"/>
  <c r="G21"/>
  <c r="E21"/>
  <c r="E18"/>
  <c r="G18"/>
  <c r="I18" s="1"/>
  <c r="K18" s="1"/>
  <c r="E11"/>
  <c r="G11"/>
  <c r="I11" s="1"/>
  <c r="K11" s="1"/>
  <c r="M11" s="1"/>
  <c r="O11" s="1"/>
  <c r="I10" l="1"/>
  <c r="E10"/>
  <c r="Q28"/>
  <c r="Q23"/>
  <c r="P23" s="1"/>
  <c r="Q11"/>
  <c r="P11" s="1"/>
  <c r="Q13"/>
  <c r="P13" s="1"/>
  <c r="M20"/>
  <c r="O20" s="1"/>
  <c r="M18"/>
  <c r="O18" s="1"/>
  <c r="M16"/>
  <c r="O16" s="1"/>
  <c r="M15"/>
  <c r="O15" s="1"/>
  <c r="K14"/>
  <c r="M14" s="1"/>
  <c r="O14" s="1"/>
  <c r="I21"/>
  <c r="K21" s="1"/>
  <c r="M21" s="1"/>
  <c r="O21" s="1"/>
  <c r="I19"/>
  <c r="K19" s="1"/>
  <c r="M19" s="1"/>
  <c r="O19" s="1"/>
  <c r="I12"/>
  <c r="K12" s="1"/>
  <c r="M12" s="1"/>
  <c r="O12" s="1"/>
  <c r="G10"/>
  <c r="M10"/>
  <c r="K10"/>
  <c r="O10"/>
  <c r="I17"/>
  <c r="G17"/>
  <c r="K17" s="1"/>
  <c r="E17"/>
  <c r="Q12" l="1"/>
  <c r="P12" s="1"/>
  <c r="I27"/>
  <c r="H27" s="1"/>
  <c r="Q10"/>
  <c r="E27"/>
  <c r="D27" s="1"/>
  <c r="D28" s="1"/>
  <c r="K27"/>
  <c r="J27" s="1"/>
  <c r="Q15"/>
  <c r="P15" s="1"/>
  <c r="Q18"/>
  <c r="P18" s="1"/>
  <c r="G27"/>
  <c r="F27" s="1"/>
  <c r="Q16"/>
  <c r="P16" s="1"/>
  <c r="Q20"/>
  <c r="P20" s="1"/>
  <c r="Q19"/>
  <c r="P19" s="1"/>
  <c r="M17"/>
  <c r="O17" s="1"/>
  <c r="O27" s="1"/>
  <c r="N27" s="1"/>
  <c r="Q14"/>
  <c r="P14" s="1"/>
  <c r="Q21"/>
  <c r="P21" s="1"/>
  <c r="P10"/>
  <c r="Q17" l="1"/>
  <c r="P17" s="1"/>
  <c r="M27"/>
  <c r="L27" s="1"/>
  <c r="F28"/>
  <c r="H28" s="1"/>
  <c r="J28" s="1"/>
  <c r="E28"/>
  <c r="G28" s="1"/>
  <c r="I28" s="1"/>
  <c r="K28" s="1"/>
  <c r="L28" l="1"/>
  <c r="N28" s="1"/>
  <c r="M28"/>
  <c r="O28" s="1"/>
</calcChain>
</file>

<file path=xl/sharedStrings.xml><?xml version="1.0" encoding="utf-8"?>
<sst xmlns="http://schemas.openxmlformats.org/spreadsheetml/2006/main" count="504" uniqueCount="297">
  <si>
    <t>UN</t>
  </si>
  <si>
    <t>M2</t>
  </si>
  <si>
    <t>TOTAL</t>
  </si>
  <si>
    <t>ENDEREÇO:</t>
  </si>
  <si>
    <t>MUNICIPIO:</t>
  </si>
  <si>
    <t>LEVANTAMENTO Nº:</t>
  </si>
  <si>
    <t>RESPONSÁVEL TÉCNICO:</t>
  </si>
  <si>
    <t>ITEM</t>
  </si>
  <si>
    <t>CÓDIGO DO SERVIÇO</t>
  </si>
  <si>
    <t>DESCRIÇÃO DO SERVIÇO</t>
  </si>
  <si>
    <t>UNIDADE DE MEDIDA</t>
  </si>
  <si>
    <t>QUANTI DADE</t>
  </si>
  <si>
    <t>BDI (%)</t>
  </si>
  <si>
    <t xml:space="preserve">CUSTO TOTAL </t>
  </si>
  <si>
    <t>SUBTOTAL</t>
  </si>
  <si>
    <t>RIBEIRÃO DO PINHAL</t>
  </si>
  <si>
    <t>CUSTO UNITÁRIO S/ BDI</t>
  </si>
  <si>
    <t>CUSTO UNITÁRIO C/ BDI</t>
  </si>
  <si>
    <t>PREFEITURA MUNICIPAL DE RIBEIRÃO DO PINHAL</t>
  </si>
  <si>
    <t>CNPJ/MF: 76.968.064/0001-42</t>
  </si>
  <si>
    <t>FONTE</t>
  </si>
  <si>
    <t>SINAPI</t>
  </si>
  <si>
    <t>PLANILHA DE SERVIÇOS SINTÉTICA NÃO DESONERADA</t>
  </si>
  <si>
    <t>COBERTURA</t>
  </si>
  <si>
    <t>SERVIÇOS PRELIMINARES (DEMOLIÇÕES E RETIRADAS)</t>
  </si>
  <si>
    <t>2.1</t>
  </si>
  <si>
    <t>2.2</t>
  </si>
  <si>
    <t>3.1</t>
  </si>
  <si>
    <t>3.2</t>
  </si>
  <si>
    <t>4.1</t>
  </si>
  <si>
    <t>5.1</t>
  </si>
  <si>
    <t>8.1</t>
  </si>
  <si>
    <t>9.1</t>
  </si>
  <si>
    <t>9.2</t>
  </si>
  <si>
    <t>13.1</t>
  </si>
  <si>
    <t>7.2</t>
  </si>
  <si>
    <t>PILARES</t>
  </si>
  <si>
    <t>SEDOP</t>
  </si>
  <si>
    <t>PORTAS</t>
  </si>
  <si>
    <t>JANELAS</t>
  </si>
  <si>
    <t>5.2</t>
  </si>
  <si>
    <t>8.2</t>
  </si>
  <si>
    <t>RUA DES. ANTÔNIO F.F. DA COSTA</t>
  </si>
  <si>
    <t>PLACA DE OBRA (PARA CONSTRUCAO CIVIL) EM CHAPA GALVANIZADA *N. 22*, ADESIVADA, DE *2,4 X 1,2* M (SEM POSTES PARA FIXACAO)</t>
  </si>
  <si>
    <t>Suporte de madeira 3"x3" p/ placa sinalização, h=3,00m</t>
  </si>
  <si>
    <t>DER</t>
  </si>
  <si>
    <t>1.1</t>
  </si>
  <si>
    <t>1.2</t>
  </si>
  <si>
    <t>UD</t>
  </si>
  <si>
    <t>ORSE</t>
  </si>
  <si>
    <t>Limpeza geral</t>
  </si>
  <si>
    <t>5.3</t>
  </si>
  <si>
    <t>2.3</t>
  </si>
  <si>
    <t>13.2</t>
  </si>
  <si>
    <t>14.1</t>
  </si>
  <si>
    <t>COTAÇÃO 01</t>
  </si>
  <si>
    <t>COTAÇÃO 02</t>
  </si>
  <si>
    <t>PLAYGROUND MULTICOLORIDO 06 TORRES - FORNECIMENTO E INSTALAÇÃO CONFORME MEMORIAL DESCRITIVO.</t>
  </si>
  <si>
    <t>PLAYGROUND MULTICOLORIDO 05 TORRES - FORNECIMENTO E INSTALAÇÃO CONFORME MEMORIAL DESCRITIVO.</t>
  </si>
  <si>
    <t>SERVIÇOS:</t>
  </si>
  <si>
    <t>INSUMOS:</t>
  </si>
  <si>
    <t>Instalação de conjunto de Mesa c/ tampo Ø=1,00m em concreto armado polido sobre tubo de concreto armado Ø=0,40m, e 4 bancos em concreto armado largura=0,40m, com pintura acrílica cor cinza grafite da Coral ou similar, sobre piso existente.</t>
  </si>
  <si>
    <t>Ref.: 12114</t>
  </si>
  <si>
    <t>13.3</t>
  </si>
  <si>
    <t>MUNICIPIO DE RIBEIRÃO DO PINHAL</t>
  </si>
  <si>
    <t>Item</t>
  </si>
  <si>
    <t>GRUPO DE SERVIÇO</t>
  </si>
  <si>
    <t>A REALIZAR  (DIAS)</t>
  </si>
  <si>
    <t>Valor
 do item</t>
  </si>
  <si>
    <t>ACUMULADO</t>
  </si>
  <si>
    <t>%</t>
  </si>
  <si>
    <t>R$</t>
  </si>
  <si>
    <t xml:space="preserve"> CRONOGRAMA FíSICO-FINANCEIRO </t>
  </si>
  <si>
    <t>OBJETO: REFORMA E AMPLIAÇÃO DA PRAÇA DE ALIMENTAÇÃO MUNICIPAL</t>
  </si>
  <si>
    <t>EXECUTADO</t>
  </si>
  <si>
    <t>SERVIÇOS FINAIS</t>
  </si>
  <si>
    <t>CRONOGRAMA FISICO-FINANCEIRO ( % )</t>
  </si>
  <si>
    <t>MOVIMENTO DE TERRA</t>
  </si>
  <si>
    <t>ESCAVAÇÃO MANUAL DE VALA PARA VIGA BALDRAME, COM PREVISÃO DE FÔRMA.  AF_06/2017</t>
  </si>
  <si>
    <t>ESCAVAÇÃO MANUAL PARA BLOCO DE COROAMENTO OU SAPATA, COM PREVISÃO DE FÔRMA. AF 06/2017</t>
  </si>
  <si>
    <t>REATERRO MANUAL APILOADO COM SOQU ETE. AF_ 10/2017</t>
  </si>
  <si>
    <t>INFRA-ESTRUTURA:  FUNDAÇÕES</t>
  </si>
  <si>
    <t>BLOCOS E ARRANQUES</t>
  </si>
  <si>
    <t>3.1.1</t>
  </si>
  <si>
    <t>3.1.4</t>
  </si>
  <si>
    <t>3.1.5</t>
  </si>
  <si>
    <t>3.1.6</t>
  </si>
  <si>
    <t>3.1.7</t>
  </si>
  <si>
    <t>LASTRO DE CONCR ETO MAGRO, APLICADO EM BLOCOS DE COROAMENTO OU SAPATAS  ESPESSURA DE 3 CM. AF  08/2017</t>
  </si>
  <si>
    <t>CORTE E DOBRA DE AÇO CA-60, DIÃMETRO DE 5,0 MM, UTILIZADO EM ESTRUTU RAS DIVERSAS, EXCETO LAJES. AF_ 12/2015</t>
  </si>
  <si>
    <t>CORTE E DOBRA DE AÇO CA-50, DIÃMETRO DE 10,0 MM, UTILIZADO EM ESTRUTU RAS DIVERSAS  EXCETO LAJES. AF  12/2015</t>
  </si>
  <si>
    <t>CORTE E DOBRA DE AÇO CA-50, DIÃMETRO DE 12,5 MM, UTILIZADO EM ESTRUTURAS DIVERSAS  EXC ETO LAJES A F  12/2015</t>
  </si>
  <si>
    <t>CONCR ETO FCK = 20MPA, TRAÇO 1:2,7 :3 (EM MASSA SECA DE CIMENTO/ AR EIA MÉDINBRITA 1) - PREPARO MECÃNICO COM BETONEIRA 400 L.</t>
  </si>
  <si>
    <t>IMPERMEABILIZAÇÃO COM MASSA ASFÁLTICA PARA CONCR ETO (2 DEMÃOS\</t>
  </si>
  <si>
    <t>3.2.1</t>
  </si>
  <si>
    <t>3.2.2</t>
  </si>
  <si>
    <t>VIGAS BALDRAME</t>
  </si>
  <si>
    <t>SUPERESTRUTURA</t>
  </si>
  <si>
    <t>4.2</t>
  </si>
  <si>
    <t>4.1.1</t>
  </si>
  <si>
    <t>4.2.1</t>
  </si>
  <si>
    <t>CONCR ETO ARMADO FCK=20MPA C/ FORMA MAO. BRANCA ( INCL. LANÇAMENTO E ADENSAMENTO)</t>
  </si>
  <si>
    <t xml:space="preserve">VIGAS </t>
  </si>
  <si>
    <t>PAVIMENTAÇÃO</t>
  </si>
  <si>
    <t>6.1.1</t>
  </si>
  <si>
    <t>6.1.2</t>
  </si>
  <si>
    <t>6.1.3</t>
  </si>
  <si>
    <t>6.1.4</t>
  </si>
  <si>
    <t>LASTRO DE CONCRETO MAGRO, APLICADO EM PISOS, LAJES SOBRE SOLO OU RADIERS, ESPESSURA DE 3 CM. AF_0712016</t>
  </si>
  <si>
    <t>IMPER MEABILIZAÇÃO REBAIXOS BANHO/COZ .(TINTA ASFÁLTICA)</t>
  </si>
  <si>
    <t>ARGAMASSA TRAÇO 1:6 (EM VOLUME DE CIMENTO E AREIA MÉDIA ÚMIDA) PARA CONTRAPISO, PREPARO MANUAL. AF_08/2019</t>
  </si>
  <si>
    <t>ALVENARIA DE VEDAÇÃO COM ELEMENTO VAZA DO DE CERÃMICA (COBOGÓ) DE 7X20X20CM E ARGAMASSA DE ASSENTAMENTO COM PREPARO EM BETONEIR A AF_05/2020</t>
  </si>
  <si>
    <t>PAREDES E EMPENA</t>
  </si>
  <si>
    <t>REVESTIMENTO</t>
  </si>
  <si>
    <t>REVESTIMENTO EXTERNO</t>
  </si>
  <si>
    <t>8.1.1</t>
  </si>
  <si>
    <t>8.1.2</t>
  </si>
  <si>
    <t>8.1.3</t>
  </si>
  <si>
    <t>8.1.4</t>
  </si>
  <si>
    <t>8.2.1</t>
  </si>
  <si>
    <t>8.2.2</t>
  </si>
  <si>
    <t>CHAPISCO APLICADO EM ALVENARIAS E ESTRUTURAS DE CONCRETO INTERNAS, COM COLHER DE PEDREIRO. ARGAMASSA TRAÇO 1:3 COM PREPARO MANUAL. AF_0612014</t>
  </si>
  <si>
    <t>MASSA ÚNICA, PARA RECEBIMENTO DE PINTURA, EM ARGAMASSA TRAÇO 1:2:8, PREPARO MANUAL, APLICADA MANUALMENTE EM FACES INTERNAS DE PAREDES, ESPESSURA DE 10MM, COM EXECUÇÃO DE TALISCAS. AF_06/2014</t>
  </si>
  <si>
    <t>EMBOÇO, PARA RECEBIMENTO DE CERÃMICA, EM ARGAMASSA TRAÇO 1:2:8, PREPARO MANUAL, APLICADO MANUALMENTE EM FAC ES INTERNAS DE PAREDES, PARA AMBIENTE COM ÁREA MAIOR QUE 10M2, ESPESSURA DE 20MM, COM EXECUÇÃO DE TALISCAS. AF_06/2014</t>
  </si>
  <si>
    <t>REVESTIMENTO CERÃMICO PARA PAREDES INTERNAS COM PLACAS TIPO ESMALTADA PADRÃO POPULAR DE DIMENSÕES 20X20 CM, ARGAMASSA TIPO AC 1, APLICADAS EM AMBIENTES DE ÁREA MAIOR QUE 5 M2 NA ALTURA INTEIRA DAS PAREDES. AF_06/2014</t>
  </si>
  <si>
    <t>CHAPISCO APLICADO EM ALVENARIA (COM PRESENÇA DE VÃOS) E ESTRUTU RAS DE CONCRETO DE FACHADA, COM COLHER DE PEDREIRO. ARGAMASSA TRAÇO 1:3 COM PREPARO MANUAL. AF_0612014</t>
  </si>
  <si>
    <t>MASSA ÚNICA, PARA RECEBIMENTO DE PINTURA, EM ARGAMASSA TRAÇO 1:2:8, PREPARO MANUAL, APLICADA MANUALMENTE EM FACES INTERNAS DE PAREDES, ESPESSURA DE 10MM, COM EXECUÇÃO DE TALISCAS.
AF 06/2014</t>
  </si>
  <si>
    <t>ESQUADRIAS</t>
  </si>
  <si>
    <t>9.1.1</t>
  </si>
  <si>
    <t>9.1.2</t>
  </si>
  <si>
    <t>VERGA MOLDADA IN LOCO EM CONCR ETO PARA PORTAS COM ATÉ 1,5 M DE VÃO . AF 03/2016</t>
  </si>
  <si>
    <t>PORTA EM ALUMÍNIO DE ABR IR TIPO VENEZIANA COM GUARNIÇÃO, FIXAÇÃO COM PARAFUSOS- FORNECIMENTO E INSTALAÇÃO. AF_12/2019</t>
  </si>
  <si>
    <t>SOLEIRA EM GRANITO, LARGURA 15 CM, ESPESSURA 2,0 CM. AF_0612018</t>
  </si>
  <si>
    <t>9.2.1</t>
  </si>
  <si>
    <t>9.2.2</t>
  </si>
  <si>
    <t>9.2.3</t>
  </si>
  <si>
    <t>9.2.4</t>
  </si>
  <si>
    <t>10.1</t>
  </si>
  <si>
    <t>10.1.1</t>
  </si>
  <si>
    <t>10.1.2</t>
  </si>
  <si>
    <t>10.1.3</t>
  </si>
  <si>
    <t>10.2</t>
  </si>
  <si>
    <t>10.2.1</t>
  </si>
  <si>
    <t>10.2.2</t>
  </si>
  <si>
    <t>10.2.3</t>
  </si>
  <si>
    <t>PINTURA</t>
  </si>
  <si>
    <t>PINTURA INTERNA</t>
  </si>
  <si>
    <t>PINTURA EXTERNA</t>
  </si>
  <si>
    <t>AP LICAÇÃO E LIXAMENTO DE MASSA LÁTEX EM PAREDES, DUAS DEMÃOS. AF_06/2014</t>
  </si>
  <si>
    <t>AP LICAÇÃO MANUAL DE PINTURA COM TINTA LÁTEX ACR ÍLICA EM PAREDES, DUAS DEMÃOS. AF_06/2014</t>
  </si>
  <si>
    <t>AP LICAÇÃO DE FUNDO SELADOR ACR ÍLICO EM PAREDES, UMA DEMÃO. AF_06/2014</t>
  </si>
  <si>
    <t>INSTALAÇÕES ELÉTRICAS</t>
  </si>
  <si>
    <t>ILUMINAÇÃO E TOMADAS</t>
  </si>
  <si>
    <t>11.1</t>
  </si>
  <si>
    <t>11.1.1</t>
  </si>
  <si>
    <t>11.1.2</t>
  </si>
  <si>
    <t>11.1.3</t>
  </si>
  <si>
    <t>11.1.4</t>
  </si>
  <si>
    <t>11.1.5</t>
  </si>
  <si>
    <t>11.1.6</t>
  </si>
  <si>
    <t>11.2</t>
  </si>
  <si>
    <t>11.2.1</t>
  </si>
  <si>
    <t>11.2.2</t>
  </si>
  <si>
    <t>11.2.3</t>
  </si>
  <si>
    <t>11.2.4</t>
  </si>
  <si>
    <t>CIRCUITO DE RECEBIMENTO E DISTRIBUIÇÃO</t>
  </si>
  <si>
    <t>QUADRO DE DISTRIBUIÇÃO DE ENERGIA EM PVC, DE EMBUTIR , SEM BARRAMENTO, PARA 6 DISJUNTORES-  FORNECIMENTO E INSTALAÇÃO . AF 10/2020</t>
  </si>
  <si>
    <t>QUADRO DE MEDIÇÃO BIFÁSICO (C/ DISJUNTOR)</t>
  </si>
  <si>
    <t>ENTRADA DE ENERGIA ELÉTRICA, SUBTERRÃNEA, MONOFÁSICA, COM CAIXA DE EMBUTIR , CABO DE 10 MM2 E DISJUNTOR DIN SOA (NÃO INCLUSA MURETA DE ALVENARIA) . AF_07/2020_P</t>
  </si>
  <si>
    <t>CABO DE COBRE FLEXÍVEL ISOLADO, 2,5 MM', ANTI-CHAMA 450/750 V, PARA CIRCUITOS TER MINAIS - FORNECIMENTO E INSTALAÇÃO . AF_ 12120 15</t>
  </si>
  <si>
    <t>INSTALAÇÕES HIDROSSANITÁRIAS</t>
  </si>
  <si>
    <t>ÁGUA FRIA</t>
  </si>
  <si>
    <t>12.1</t>
  </si>
  <si>
    <t>12.1.1</t>
  </si>
  <si>
    <t>12.1.2</t>
  </si>
  <si>
    <t>12.1.3</t>
  </si>
  <si>
    <t>12.1.4</t>
  </si>
  <si>
    <t>12.1.5</t>
  </si>
  <si>
    <t>ESGOTO SANITÁRIO</t>
  </si>
  <si>
    <t>12.2</t>
  </si>
  <si>
    <t>12.2.1</t>
  </si>
  <si>
    <t>12.2.2</t>
  </si>
  <si>
    <t>12.2.3</t>
  </si>
  <si>
    <t>12.2.4</t>
  </si>
  <si>
    <t>12.2.5</t>
  </si>
  <si>
    <t>12.2.6</t>
  </si>
  <si>
    <t>12.2.7</t>
  </si>
  <si>
    <t>12.2.8</t>
  </si>
  <si>
    <t>12.2.9</t>
  </si>
  <si>
    <t>12.2.10</t>
  </si>
  <si>
    <t>12.2.11</t>
  </si>
  <si>
    <t>12.2.12</t>
  </si>
  <si>
    <t>12.2.13</t>
  </si>
  <si>
    <t>12.2.14</t>
  </si>
  <si>
    <t>(COMPOSIÇÃO REPRESENTATIVA) DO SERVIÇO DE INSTALAÇÃO DE TUBOS DE PVC, SOLDÁVEL, ÁGUA FRIA, DN 25 MM (INSTALA DO EM RAMAL, SUB- RAMAL, RAMAL DE DISTRIBUIÇÃO OU PRUMADA), INCLUSIVE CONEXÕES, CORTES E FIXAÇÕ ES, PARA PRÉDIOS. AF_ 10/2015</t>
  </si>
  <si>
    <t>TE, PVC, SOLDÁVEL, DN 25MM, INSTALADO EM RAMAL OU SUB-RAMA L DE ÁGUA - FORNECIMENTO E INSTALAÇÃO . AF_12/2014</t>
  </si>
  <si>
    <t>JOELHO 90 GRAUS, PVC, SOLDÁVEL, DN 25MM, INSTALADO EM RAMAL DE DISTRIBUIÇÃO DE ÁGUA - FORNECIMENTO E INSTALAÇÃO. AF_12120 14</t>
  </si>
  <si>
    <t>REGISTR O DE PRESSÃO BRUTO, LATÃO, ROSCÁVEL, 1/2", COM ACABAMENTO E CANOPLA CROMADOS. FORNECIDO E INSTALA DO EM RAMAL DE ÁGUA AF  12/2014</t>
  </si>
  <si>
    <t>REGISTR O DE GAVETA BRUTO, LATÃO, ROSCÁVEL, 1/2", COM ACABAMENTO E CANOPLA CROMADOS. FORNECIDO E INSTALADO EM RAMAL DE ÁGUA AF  12/2014</t>
  </si>
  <si>
    <t>TUBO PVC, SERIE NOR MAL, ESGOTO PREDIAL, DN 40 MM, FORNECIDO E INSTALADO EM RAMAL DE DESCARGA OU RAMAL DE ESGOTO SANITÁRIO. AF  12/2014</t>
  </si>
  <si>
    <t>TUBO PVC, SERIE NOR MAL, ESGOTO PREDIAL, DN 50 MM, FORNECIDO E INSTALADO EM PRUMADA DE ESGOTO SANITÁRIO OU VENTILAÇÃO .</t>
  </si>
  <si>
    <t>TUBO PVC, SERIE NOR MAL, ESGOTO PREDIAL, DN 75 MM, FORNECIDO E INSTALADO EM PRUMADA DE ESGOTO SANITÁRIO OU VENTILAÇÃO . AF  12/2014</t>
  </si>
  <si>
    <t>TUBO PVC, SERIE NOR MAL, ESGOTO PREDIAL, DN 100 MM, FORNECIDO E INSTALADO EM PRUMADA DE ESGOTO SANITÁRIO OU VENTILAÇÃO .</t>
  </si>
  <si>
    <t>JOELHO 90 GRAUS, PVC, SERIE NORMAL, ESGOTO PREDIAL, DN 40 MM, JUNTA SOLDÁVEL, FORNECIDO E INSTALADO EM RAMA L DE DESCARGA OU RAMAL DE ESGOTO SANITÁRIO. AF  12/2014</t>
  </si>
  <si>
    <t>JOELHO 90 GRAUS, PVC, SERIE NORMAL, ESGOTO PREDIAL, DN 50 MM, JUNTA ELÁSTICA, FORNECIDO E INSTALADO EM PRUMADA DE ESGOTO SANITÁRIO OU VENTILAC:ÃO. AF 12120 14</t>
  </si>
  <si>
    <t>JOELHO 45 GRAUS, PVC, SERIE NORMAL, ESGOTO PREDIAL, DN 40 MM, JUNTA SOLDÁVEL, FORNECIDO E INSTALADO EM RAMA L DE DESCARGA OU RAMAL DE ESGOTO SANITÁRIO. AF  12/2014</t>
  </si>
  <si>
    <t>JOELHO 45 GRAUS, PVC, SERIE NORMAL, ESGOTO PREDIAL, DN 50 MM, JUNTA ELÁSTICA, FORNECIDO E INSTALADO EM PRUMADA DE ESGOTO SANITÁRIO OU VENTILACÃO. AF 12120 14</t>
  </si>
  <si>
    <t>JOELHO 45 GRAUS, PVC, SERIE NORMAL, ESGOTO PREDIAL, DN 100 MM, JUNTA ELÁSTICA, FORNECIDO E INSTALADO EM PRUMADA DE ESGOTO SANITÁRIO OU VENTILAICÃO. AF 12120 14</t>
  </si>
  <si>
    <t>JUNÇÃO SIMPLES, PVC, SERIE R, ÁGUA PLUVIAL, DN 40 MM, JUNTA SOLDÁVEL, FORNECIDO E INSTALADO EM RAMAL DE ENCAMINHAMENTO. AF  12/2014</t>
  </si>
  <si>
    <t>JUNÇÃO SIMPLES, PVC, SERIE NOR MAL, ESGOTO PREDIAL, DN 50 X 50 MM, JUNTA ELÁSTICA, FORNECIDO E INSTALADO EM PRUMADA DE ESGOTO SANITÁRIO OU VENTILAC:ÃO. AF 12120 14</t>
  </si>
  <si>
    <t>JUNÇÃO SIMPLES, PVC, SERIE NOR MAL, ESGOTO PREDIAL, DN 100 X 100 MM, JUNTA ELÁSTICA, FORNECIDO E INSTALADO EM PRUMADA DE ESGOTO SANITÁRIO OU VENTILACÃO. AF 12120 14</t>
  </si>
  <si>
    <t>TE PVC C/ REDU!CÃO 100MM X 50MM - LS</t>
  </si>
  <si>
    <t>TE, PVC, SERIE NOR MAL, ESGOTO PREDIAL, DN 50 X 50 MM, JUNTA ELÁSTICA, FORNECIDO E INSTALADO EM PRUMADA DE ESGOTO SANITÁRIO OU VENTILACÃO. AF  12/2014</t>
  </si>
  <si>
    <t>12.3</t>
  </si>
  <si>
    <t>12.3.1</t>
  </si>
  <si>
    <t>12.3.2</t>
  </si>
  <si>
    <t>CAIXA SIFONADA DE PVC C/ GRELHA - 1OOX 1OOX50MM</t>
  </si>
  <si>
    <t>CAIXA EM ALVENARIA DE 40X40X40CM C/TPO. CONCRETO</t>
  </si>
  <si>
    <t>CAIXAS E ACESSÓRIOS</t>
  </si>
  <si>
    <t>13.1.1</t>
  </si>
  <si>
    <t>13.1.2</t>
  </si>
  <si>
    <t>PREVENÇÃO E COMBATE A INCÊNDIO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</si>
  <si>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</si>
  <si>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</si>
  <si>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</si>
  <si>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</si>
  <si>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</si>
  <si>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</si>
  <si>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</si>
  <si>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</si>
  <si>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</si>
  <si>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LOUÇAS, ACESSÓRIOS, BANCADAS E METAIS</t>
  </si>
  <si>
    <t>PAPELEIRA DE PAREDE EM METAL CROMADO SEM TAMPA, INCLUSO FIXAÇÃO. AF  01/2020</t>
  </si>
  <si>
    <t>SABONETEIRA PLASTICA TIPO DISPENSER PARA SABONETE LIQUIDO COM RESERVATORIO 800 A 1500 ML, INCLUSO FIXAÇÃO . AF_01/2020</t>
  </si>
  <si>
    <t>M3</t>
  </si>
  <si>
    <t>2.4</t>
  </si>
  <si>
    <t>ATERRO INCLUINDO CARGA, DESCARGA, TRANSPOR TE E APILOAMENTO</t>
  </si>
  <si>
    <t>KG</t>
  </si>
  <si>
    <t>M</t>
  </si>
  <si>
    <t>REFERÊNCIA:  SINAPI/PR (02/24), SEDOP (02/24), DER/PR (09/23), ORSE (02/24) - SEM DESONERAÇÃO</t>
  </si>
  <si>
    <t>3.1.8</t>
  </si>
  <si>
    <t>ESTACA BROCA DE CONCRETO, DIÂMETRO DE 20CM, ESCAVAÇÃO MANUAL COM TRADO CONCHA, COM ARMADURA DE ARRANQUE. AF_05/2020</t>
  </si>
  <si>
    <t>REFORMA E AMPLIAÇÃO DA PRAÇA DE ALIMENTAÇÃO MUNICIPAL</t>
  </si>
  <si>
    <t>DATA: 12-04-2024</t>
  </si>
  <si>
    <t>TRAMA DE MADEIRA COMPOSTA POR TERÇAS PARA TELHADOS DE ATÉ 2 ÁGUAS PARA TELHA ONDULADA DE FIBROCIMENTO, METÁLICA, PLÁSTICA OU TERMOACÚSTICA,INCLUSO TRANSPORTE VERTICAL. AF_07/2019</t>
  </si>
  <si>
    <t>TELHAMENTO COM TELHA ONDULADA DE FIBROCIMENTO E = 6 MM, COM RECOBRIMENTO LATERAL DE 1/4 DE ONDA PARA TELHADO COM INCLINAÇÃO MAIOR QUE 10°, COM ATÉ 2 ÁGUAS, INCLUSO IÇAMENTO. AF_07/2019</t>
  </si>
  <si>
    <t>REVESTIMENTO CERÂMICO PARA PISO COM PLACAS TIPO ESMALTADA EXTRA DE DIMENSÕES 45X45 CM APLICADA EM AMBIENTES DE ÁREA MAIOR QUE 10 M2. AF_02/2023_PE</t>
  </si>
  <si>
    <t>CABO DE COBRE FLEXÍVEL ISOLADO, 1,5 MM², ANTI-CHAMA 450/750 V, PARA CIRCUITOS TERMINAIS - FORNECIMENTO E INSTALAÇÃO. AF_03/2023</t>
  </si>
  <si>
    <t>11.2.5</t>
  </si>
  <si>
    <t>ELETRODUTO FLEXÍVEL CORRUGADO, PVC, DN 25 MM (3/4"), PARA CIRCUITOS TERMINAIS, INSTALADO EM FORRO - FORNECIMENTO E INSTALAÇÃO. AF_03/2023</t>
  </si>
  <si>
    <t>Luminária de embutir com aletas e 2 lâmpadas de Led de 10W</t>
  </si>
  <si>
    <t>LUMINÁRIA TIPO SPOT, DE SOBREPOR, COM 1 LÂMPADA FLUORESCENTE DE 15 W,SEM REATOR - FORNECIMENTO E INSTALAÇÃO. AF_02/2020</t>
  </si>
  <si>
    <t>CAIXA OCTOGONAL 3" X 3", PVC, INSTALADA EM LAJE - FORNECIMENTO E INSTALAÇÃO. AF_03/2023</t>
  </si>
  <si>
    <t>Ponto de tomada 2p+t de sobrepor, 10 A, de uso geral, ABNT, c/canaleta plastica 20x10mm,"Sistema X", inclusive aterramento</t>
  </si>
  <si>
    <t>TOMADA ALTA DE EMBUTIR (1 MÓDULO), 2P+T 10 A, INCLUINDO SUPORTE E PLACA - FORNECIMENTO E INSTALAÇÃO. AF_03/2023</t>
  </si>
  <si>
    <t>LUMINÁRIA DE EMERGÊNCIA, COM 30 LÂMPADAS LED DE 2 W, SEM REATOR - FORNECIMENTO E INSTALAÇÃO. AF_02/2020</t>
  </si>
  <si>
    <t>Placa de sinalizacao, fotoluminescente, 38x19 cm, em pvc , com seta indicativa de sentido (esquerda ou direita) de saída de emergência- Placa S2</t>
  </si>
  <si>
    <t>Cobogó cimento tipo árabe, dim: 39 x 39 x 7cm</t>
  </si>
  <si>
    <t>VERGA MOLDADA IN LOCO EM CONCRETO PARA JANELAS COM MAIS DE 1,5 M DE VÃO. AF_03/2016</t>
  </si>
  <si>
    <t>CALHA EM CHAPA DE AÇO GALVANIZADO NÚMERO 24, DESENVOLVIMENTO DE 33 CM,INCLUSO TRANSPORTE VERTICAL. AF_07/2019</t>
  </si>
  <si>
    <t>VASO SANITÁRIO SIFONADO COM CAIXA ACOPLADA LOUÇA BRANCA - FORNECIMENTO E INSTALAÇÃO. AF_01/2020</t>
  </si>
  <si>
    <t>MICTÓRIO SIFONADO LOUÇA BRANCA PADRÃO MÉDIO FORNECIMENTO E INSTALAÇÃO. AF_01/2020</t>
  </si>
  <si>
    <t>TAPA VISTA DE MICTÓRIO EM PAINEL DE GRANILITE, ESP = 3CM, ASSENTADO COM ARGAMASSA COLANTE AC III-E . AF_01/2021</t>
  </si>
  <si>
    <t>Lavatório com bancada em granito cinza andorinha, e = 2cm, dim 1.80x0.60, com 02 cubas de embutir de louça, sifão plástico, válvula plástica, torneira em aço inox, inclusive rodopia 10 cm, assentada</t>
  </si>
  <si>
    <t>LAVATÓRIO LOUÇA BRANCA SUSPENSO, 29,5 X 39CM OU EQUIVALENTE, PADRÃO POPULAR - FORNECIMENTO E INSTALAÇÃO. AF_01/2020</t>
  </si>
  <si>
    <t>4287</t>
  </si>
  <si>
    <t>Dispenser para toalha interfolhada</t>
  </si>
  <si>
    <t>BARRA DE APOIO RETA, EM ACO INOX POLIDO, COMPRIMENTO 90 CM, FIXADA NA PAREDE - FORNECIMENTO E INSTALAÇÃO. AF_01/2020</t>
  </si>
  <si>
    <t>BARRA DE APOIO RETA, EM ALUMINIO, COMPRIMENTO 70 CM, FIXADA NA PAREDE - FORNECIMENTO E INSTALAÇÃO. AF_01/2020</t>
  </si>
  <si>
    <t>5.4</t>
  </si>
  <si>
    <t>RUFO EM CHAPA DE AÇO GALVANIZADO NÚMERO 24, CORTE DE 25 CM, INCLUSO TRANSPORTE VERTICAL. AF_07/2019</t>
  </si>
  <si>
    <t>Porta em madeira compensada (canela), lisa, semi-ôca, 0.90 x 2.10 m, para sanitário de deficiente físico (inclusive batente, ferragens, fechadura, suporte, barramento e chapa de alumínio e=1mm) - Rev 03</t>
  </si>
  <si>
    <t>ref.: 7165</t>
  </si>
  <si>
    <t>9.2.5</t>
  </si>
  <si>
    <t>DIVISORIA SANITÁRIA, TIPO CABINE, EM PAINEL DE GRANILITE, ESP = 3CM, ASSENTADO COM ARGAMASSA COLANTE AC III-E, EXCLUSIVE FERRAGENS. AF_01/2021</t>
  </si>
  <si>
    <t>REVESTIMENTO INTERNO - PAREDES</t>
  </si>
  <si>
    <t>8.3</t>
  </si>
  <si>
    <t>8.3.1</t>
  </si>
  <si>
    <t>8.3.2</t>
  </si>
  <si>
    <t>REVESTIMENTO INTERNO - TETO</t>
  </si>
  <si>
    <t>CHAPISCO APLICADO EM ALVENARIAS E ESTRUTURAS DE CONCRETO INTERNAS, COM COLHER DE PEDREIRO. ARGAMASSA TRAÇO 1:3 COM PREPARO EM BETONEIRA 400L. AF_10/2022</t>
  </si>
  <si>
    <t>MASSA ÚNICA, PARA RECEBIMENTO DE PINTURA, EM ARGAMASSA TRAÇO 1:2:8, PREPARO MECÂNICO COM BETONEIRA 400L, APLICADA MANUALMENTE EM TETO, ESPESSURA DE 10MM, COM EXECUÇÃO DE TALISCAS. AF_03/2015</t>
  </si>
  <si>
    <t>12.3.3</t>
  </si>
  <si>
    <t>CAIXA D´ÁGUA EM POLIETILENO, 500 LITROS - FORNECIMENTO E INSTALAÇÃO. AF_06/2021</t>
  </si>
  <si>
    <t>12.3.4</t>
  </si>
  <si>
    <t>RALO SIFONADO REDONDO, PVC, DN 100 X 40 MM, JUNTA SOLDÁVEL, FORNECIDO E INSTALADO EM RAMAL DE DESCARGA OU EM RAMAL DE ESGOTO SANITÁRIO. AF_08/2022</t>
  </si>
  <si>
    <t>ref.: 12857</t>
  </si>
  <si>
    <t>13.4</t>
  </si>
  <si>
    <t>Banco de concreto pré-moldado, sem encosto, dimensão: 1,50x0,65x0,50m confeccionado em forma metálica - Rev 01_2023</t>
  </si>
  <si>
    <t>MOBILIÁRIO URBANO E PAISAGISMO</t>
  </si>
  <si>
    <t>COMPOSIÇÃO 01</t>
  </si>
  <si>
    <t>FLOREIRA EM CONCRETO POLIDO COM PINTURA EM RESINA ACRILICA FOSCA (FORMA EM MADEIRA E METÁLICA), DIMENSÕES 1,50x65X50CM</t>
  </si>
  <si>
    <t>13.5</t>
  </si>
  <si>
    <t>13.6</t>
  </si>
  <si>
    <t>13.7</t>
  </si>
  <si>
    <t>PLANTIO DE ARBUSTO OU CERCA VIVA. AF_05/2018</t>
  </si>
  <si>
    <t>ARGILA EXPANDIDA, GRANULOMETRIA 2215</t>
  </si>
</sst>
</file>

<file path=xl/styles.xml><?xml version="1.0" encoding="utf-8"?>
<styleSheet xmlns="http://schemas.openxmlformats.org/spreadsheetml/2006/main">
  <numFmts count="2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"/>
    <numFmt numFmtId="166" formatCode="#,##0.00\ ;[Red]\(#,##0.00\)"/>
    <numFmt numFmtId="167" formatCode="0.0"/>
    <numFmt numFmtId="168" formatCode="#,##0.00\ ;[Red]#,##0.00"/>
    <numFmt numFmtId="169" formatCode="mm/yy"/>
    <numFmt numFmtId="170" formatCode="_-&quot;R$ &quot;* #,##0.00_-;&quot;-R$ &quot;* #,##0.00_-;_-&quot;R$ &quot;* \-??_-;_-@_-"/>
    <numFmt numFmtId="171" formatCode="_-* #,##0.00_-;\-* #,##0.00_-;_-* \-??_-;_-@_-"/>
    <numFmt numFmtId="172" formatCode="_(* #,##0.00_);_(* \(#,##0.00\);_(* \-??_);_(@_)"/>
    <numFmt numFmtId="173" formatCode="#,##0.00\ ;&quot; (&quot;#,##0.00\);&quot; -&quot;#\ ;@\ "/>
    <numFmt numFmtId="174" formatCode="#."/>
    <numFmt numFmtId="175" formatCode="&quot;N$&quot;#,##0_);\(&quot;N$&quot;#,##0\)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_([$€-2]* #,##0.00_);_([$€-2]* \(#,##0.00\);_([$€-2]* &quot;-&quot;??_)"/>
    <numFmt numFmtId="179" formatCode="_ * #,##0_ ;_ * \-#,##0_ ;_ * &quot;-&quot;_ ;_ @_ "/>
    <numFmt numFmtId="180" formatCode="_ * #,##0.00_ ;_ * \-#,##0.00_ ;_ * &quot;-&quot;??_ ;_ @_ "/>
    <numFmt numFmtId="181" formatCode="#,##0.00;[Red]\-#,##0.00;"/>
    <numFmt numFmtId="182" formatCode="_ &quot;S/&quot;* #,##0_ ;_ &quot;S/&quot;* \-#,##0_ ;_ &quot;S/&quot;* &quot;-&quot;_ ;_ @_ "/>
    <numFmt numFmtId="183" formatCode="_ &quot;S/&quot;* #,##0.00_ ;_ &quot;S/&quot;* \-#,##0.00_ ;_ &quot;S/&quot;* &quot;-&quot;??_ ;_ @_ "/>
    <numFmt numFmtId="184" formatCode="0.0000000"/>
    <numFmt numFmtId="185" formatCode="&quot;R$&quot;\ #,##0.00"/>
    <numFmt numFmtId="186" formatCode="&quot;DATA:&quot;\ \ dd/mm/yyyy"/>
  </numFmts>
  <fonts count="88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  <charset val="204"/>
    </font>
    <font>
      <sz val="12"/>
      <color indexed="8"/>
      <name val="Arial"/>
      <family val="2"/>
    </font>
    <font>
      <sz val="10"/>
      <name val="Arial"/>
      <family val="2"/>
      <charset val="1"/>
    </font>
    <font>
      <b/>
      <sz val="18"/>
      <color indexed="56"/>
      <name val="Cambria"/>
      <family val="2"/>
    </font>
    <font>
      <b/>
      <sz val="11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0"/>
      <name val="Helv"/>
    </font>
    <font>
      <sz val="11"/>
      <color indexed="52"/>
      <name val="Calibri"/>
      <family val="2"/>
    </font>
    <font>
      <sz val="1"/>
      <color indexed="16"/>
      <name val="Courier"/>
      <family val="3"/>
    </font>
    <font>
      <sz val="10"/>
      <name val="MS Sans Serif"/>
      <family val="2"/>
    </font>
    <font>
      <sz val="10"/>
      <name val="Geneva"/>
    </font>
    <font>
      <sz val="10"/>
      <name val="BERNHARD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20"/>
      <name val="Arial"/>
      <family val="2"/>
    </font>
    <font>
      <b/>
      <sz val="12"/>
      <name val="Helv"/>
    </font>
    <font>
      <b/>
      <sz val="1"/>
      <color indexed="16"/>
      <name val="Courier"/>
      <family val="3"/>
    </font>
    <font>
      <u/>
      <sz val="11"/>
      <color indexed="12"/>
      <name val="Calibri"/>
      <family val="2"/>
    </font>
    <font>
      <b/>
      <sz val="11"/>
      <name val="Helv"/>
    </font>
    <font>
      <sz val="11"/>
      <color indexed="60"/>
      <name val="Calibri"/>
      <family val="2"/>
    </font>
    <font>
      <sz val="7"/>
      <name val="Small Fonts"/>
      <family val="2"/>
    </font>
    <font>
      <sz val="10"/>
      <color indexed="8"/>
      <name val="Arial"/>
      <family val="2"/>
    </font>
    <font>
      <b/>
      <sz val="8"/>
      <name val="Times New Roman"/>
      <family val="1"/>
    </font>
    <font>
      <sz val="8"/>
      <name val="Helv"/>
    </font>
    <font>
      <sz val="1"/>
      <color indexed="18"/>
      <name val="Courier"/>
      <family val="3"/>
    </font>
    <font>
      <b/>
      <sz val="10"/>
      <name val="Calibri"/>
      <family val="2"/>
    </font>
    <font>
      <sz val="10"/>
      <name val="Helv"/>
      <charset val="204"/>
    </font>
    <font>
      <sz val="11"/>
      <color indexed="8"/>
      <name val="Calibri"/>
      <family val="2"/>
    </font>
    <font>
      <sz val="12"/>
      <color indexed="8"/>
      <name val="Arial"/>
      <family val="2"/>
    </font>
    <font>
      <sz val="10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9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9.9"/>
      <color theme="10"/>
      <name val="Calibri"/>
      <family val="2"/>
    </font>
    <font>
      <sz val="12"/>
      <color theme="1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FFC000"/>
      <name val="Calibri"/>
      <family val="2"/>
    </font>
    <font>
      <b/>
      <sz val="11"/>
      <color rgb="FFFFC000"/>
      <name val="Calibri"/>
      <family val="2"/>
    </font>
    <font>
      <sz val="10"/>
      <name val="Courier New"/>
      <family val="3"/>
    </font>
    <font>
      <sz val="10"/>
      <name val="Courier New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0"/>
      <name val="Arial"/>
      <family val="2"/>
    </font>
    <font>
      <b/>
      <sz val="10"/>
      <name val="Courier New"/>
      <family val="3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42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rgb="FFFFFF00"/>
        <bgColor indexed="42"/>
      </patternFill>
    </fill>
    <fill>
      <patternFill patternType="solid">
        <fgColor rgb="FFFFC000"/>
        <bgColor indexed="4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16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20" borderId="0" applyNumberFormat="0" applyBorder="0" applyAlignment="0" applyProtection="0"/>
    <xf numFmtId="0" fontId="7" fillId="10" borderId="0" applyNumberFormat="0" applyBorder="0" applyAlignment="0" applyProtection="0"/>
    <xf numFmtId="0" fontId="7" fillId="20" borderId="0" applyNumberFormat="0" applyBorder="0" applyAlignment="0" applyProtection="0"/>
    <xf numFmtId="0" fontId="7" fillId="10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23" borderId="0" applyNumberFormat="0" applyBorder="0" applyAlignment="0" applyProtection="0"/>
    <xf numFmtId="0" fontId="7" fillId="12" borderId="0" applyNumberFormat="0" applyBorder="0" applyAlignment="0" applyProtection="0"/>
    <xf numFmtId="0" fontId="7" fillId="23" borderId="0" applyNumberFormat="0" applyBorder="0" applyAlignment="0" applyProtection="0"/>
    <xf numFmtId="0" fontId="7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6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0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0" borderId="0" applyNumberFormat="0" applyBorder="0" applyAlignment="0" applyProtection="0"/>
    <xf numFmtId="0" fontId="23" fillId="6" borderId="0" applyNumberFormat="0" applyBorder="0" applyAlignment="0" applyProtection="0"/>
    <xf numFmtId="0" fontId="23" fillId="31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32" borderId="0" applyNumberFormat="0" applyBorder="0" applyAlignment="0" applyProtection="0"/>
    <xf numFmtId="0" fontId="13" fillId="6" borderId="0" applyNumberFormat="0" applyBorder="0" applyAlignment="0" applyProtection="0"/>
    <xf numFmtId="0" fontId="13" fillId="13" borderId="0" applyNumberFormat="0" applyBorder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4" fillId="34" borderId="4"/>
    <xf numFmtId="0" fontId="24" fillId="34" borderId="4" applyNumberFormat="0" applyAlignment="0" applyProtection="0"/>
    <xf numFmtId="0" fontId="24" fillId="34" borderId="4" applyNumberFormat="0" applyAlignment="0" applyProtection="0"/>
    <xf numFmtId="0" fontId="24" fillId="34" borderId="4" applyNumberFormat="0" applyAlignment="0" applyProtection="0"/>
    <xf numFmtId="0" fontId="18" fillId="33" borderId="4" applyNumberFormat="0" applyAlignment="0" applyProtection="0"/>
    <xf numFmtId="0" fontId="18" fillId="33" borderId="4" applyNumberFormat="0" applyAlignment="0" applyProtection="0"/>
    <xf numFmtId="0" fontId="18" fillId="33" borderId="4" applyNumberFormat="0" applyAlignment="0" applyProtection="0"/>
    <xf numFmtId="0" fontId="24" fillId="34" borderId="4" applyNumberFormat="0" applyAlignment="0" applyProtection="0"/>
    <xf numFmtId="0" fontId="18" fillId="33" borderId="4" applyNumberFormat="0" applyAlignment="0" applyProtection="0"/>
    <xf numFmtId="0" fontId="24" fillId="35" borderId="4" applyNumberFormat="0" applyAlignment="0" applyProtection="0"/>
    <xf numFmtId="0" fontId="24" fillId="35" borderId="4" applyNumberFormat="0" applyAlignment="0" applyProtection="0"/>
    <xf numFmtId="0" fontId="24" fillId="35" borderId="4" applyNumberFormat="0" applyAlignment="0" applyProtection="0"/>
    <xf numFmtId="0" fontId="33" fillId="0" borderId="0"/>
    <xf numFmtId="0" fontId="20" fillId="36" borderId="5" applyNumberFormat="0" applyAlignment="0" applyProtection="0"/>
    <xf numFmtId="0" fontId="20" fillId="37" borderId="5" applyNumberFormat="0" applyAlignment="0" applyProtection="0"/>
    <xf numFmtId="0" fontId="34" fillId="0" borderId="6" applyNumberFormat="0" applyFill="0" applyAlignment="0" applyProtection="0"/>
    <xf numFmtId="0" fontId="34" fillId="0" borderId="6" applyNumberFormat="0" applyFill="0" applyAlignment="0" applyProtection="0"/>
    <xf numFmtId="0" fontId="19" fillId="0" borderId="7" applyNumberFormat="0" applyFill="0" applyAlignment="0" applyProtection="0"/>
    <xf numFmtId="0" fontId="34" fillId="0" borderId="6" applyNumberFormat="0" applyFill="0" applyAlignment="0" applyProtection="0"/>
    <xf numFmtId="174" fontId="35" fillId="0" borderId="0">
      <protection locked="0"/>
    </xf>
    <xf numFmtId="38" fontId="36" fillId="0" borderId="0" applyFont="0" applyFill="0" applyBorder="0" applyAlignment="0" applyProtection="0"/>
    <xf numFmtId="40" fontId="37" fillId="0" borderId="0" applyFont="0" applyFill="0" applyBorder="0" applyAlignment="0" applyProtection="0"/>
    <xf numFmtId="174" fontId="35" fillId="0" borderId="0">
      <protection locked="0"/>
    </xf>
    <xf numFmtId="0" fontId="38" fillId="0" borderId="0"/>
    <xf numFmtId="0" fontId="39" fillId="0" borderId="0"/>
    <xf numFmtId="0" fontId="38" fillId="0" borderId="0"/>
    <xf numFmtId="0" fontId="39" fillId="0" borderId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174" fontId="35" fillId="0" borderId="0">
      <protection locked="0"/>
    </xf>
    <xf numFmtId="175" fontId="5" fillId="0" borderId="0">
      <alignment horizontal="center"/>
    </xf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4" fontId="35" fillId="0" borderId="0">
      <protection locked="0"/>
    </xf>
    <xf numFmtId="174" fontId="35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29" borderId="0" applyNumberFormat="0" applyBorder="0" applyAlignment="0" applyProtection="0"/>
    <xf numFmtId="0" fontId="23" fillId="43" borderId="0" applyNumberFormat="0" applyBorder="0" applyAlignment="0" applyProtection="0"/>
    <xf numFmtId="0" fontId="23" fillId="18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30" borderId="0" applyNumberFormat="0" applyBorder="0" applyAlignment="0" applyProtection="0"/>
    <xf numFmtId="0" fontId="23" fillId="26" borderId="0" applyNumberFormat="0" applyBorder="0" applyAlignment="0" applyProtection="0"/>
    <xf numFmtId="0" fontId="23" fillId="31" borderId="0" applyNumberFormat="0" applyBorder="0" applyAlignment="0" applyProtection="0"/>
    <xf numFmtId="0" fontId="23" fillId="39" borderId="0" applyNumberFormat="0" applyBorder="0" applyAlignment="0" applyProtection="0"/>
    <xf numFmtId="0" fontId="23" fillId="46" borderId="0" applyNumberFormat="0" applyBorder="0" applyAlignment="0" applyProtection="0"/>
    <xf numFmtId="0" fontId="16" fillId="47" borderId="4"/>
    <xf numFmtId="0" fontId="16" fillId="16" borderId="4" applyNumberFormat="0" applyAlignment="0" applyProtection="0"/>
    <xf numFmtId="0" fontId="16" fillId="16" borderId="4" applyNumberFormat="0" applyAlignment="0" applyProtection="0"/>
    <xf numFmtId="0" fontId="16" fillId="16" borderId="4" applyNumberFormat="0" applyAlignment="0" applyProtection="0"/>
    <xf numFmtId="0" fontId="16" fillId="21" borderId="4" applyNumberFormat="0" applyAlignment="0" applyProtection="0"/>
    <xf numFmtId="0" fontId="16" fillId="21" borderId="4" applyNumberFormat="0" applyAlignment="0" applyProtection="0"/>
    <xf numFmtId="0" fontId="16" fillId="21" borderId="4" applyNumberFormat="0" applyAlignment="0" applyProtection="0"/>
    <xf numFmtId="0" fontId="16" fillId="16" borderId="4" applyNumberFormat="0" applyAlignment="0" applyProtection="0"/>
    <xf numFmtId="0" fontId="16" fillId="21" borderId="4" applyNumberFormat="0" applyAlignment="0" applyProtection="0"/>
    <xf numFmtId="0" fontId="16" fillId="7" borderId="4" applyNumberFormat="0" applyAlignment="0" applyProtection="0"/>
    <xf numFmtId="0" fontId="16" fillId="7" borderId="4" applyNumberFormat="0" applyAlignment="0" applyProtection="0"/>
    <xf numFmtId="0" fontId="16" fillId="7" borderId="4" applyNumberFormat="0" applyAlignment="0" applyProtection="0"/>
    <xf numFmtId="0" fontId="6" fillId="1" borderId="8" applyFont="0" applyFill="0" applyBorder="0" applyAlignment="0">
      <alignment horizontal="center" vertical="center"/>
    </xf>
    <xf numFmtId="0" fontId="25" fillId="0" borderId="0"/>
    <xf numFmtId="0" fontId="54" fillId="0" borderId="0"/>
    <xf numFmtId="0" fontId="54" fillId="0" borderId="0"/>
    <xf numFmtId="178" fontId="5" fillId="0" borderId="0" applyFont="0" applyFill="0" applyBorder="0" applyAlignment="0" applyProtection="0"/>
    <xf numFmtId="172" fontId="7" fillId="0" borderId="0"/>
    <xf numFmtId="172" fontId="5" fillId="0" borderId="0"/>
    <xf numFmtId="172" fontId="7" fillId="0" borderId="0"/>
    <xf numFmtId="172" fontId="5" fillId="0" borderId="0"/>
    <xf numFmtId="172" fontId="5" fillId="0" borderId="0"/>
    <xf numFmtId="172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74" fontId="35" fillId="0" borderId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38" fontId="4" fillId="48" borderId="0" applyNumberFormat="0" applyBorder="0" applyAlignment="0" applyProtection="0"/>
    <xf numFmtId="0" fontId="43" fillId="0" borderId="0">
      <alignment horizontal="left"/>
    </xf>
    <xf numFmtId="174" fontId="44" fillId="0" borderId="0">
      <protection locked="0"/>
    </xf>
    <xf numFmtId="174" fontId="44" fillId="0" borderId="0"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10" fontId="4" fillId="48" borderId="9" applyNumberFormat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46" fillId="0" borderId="10"/>
    <xf numFmtId="44" fontId="3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" fillId="0" borderId="0" applyFill="0" applyBorder="0" applyAlignment="0" applyProtection="0"/>
    <xf numFmtId="170" fontId="5" fillId="0" borderId="0"/>
    <xf numFmtId="170" fontId="5" fillId="0" borderId="0"/>
    <xf numFmtId="44" fontId="5" fillId="0" borderId="0" applyFill="0" applyBorder="0" applyAlignment="0" applyProtection="0"/>
    <xf numFmtId="44" fontId="7" fillId="0" borderId="0" applyFont="0" applyFill="0" applyBorder="0" applyAlignment="0" applyProtection="0"/>
    <xf numFmtId="170" fontId="5" fillId="0" borderId="0"/>
    <xf numFmtId="44" fontId="5" fillId="0" borderId="0" applyFill="0" applyBorder="0" applyAlignment="0" applyProtection="0"/>
    <xf numFmtId="40" fontId="7" fillId="0" borderId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44" fontId="5" fillId="0" borderId="0" applyFill="0" applyBorder="0" applyAlignment="0" applyProtection="0"/>
    <xf numFmtId="170" fontId="5" fillId="0" borderId="0"/>
    <xf numFmtId="44" fontId="5" fillId="0" borderId="0" applyFill="0" applyBorder="0" applyAlignment="0" applyProtection="0"/>
    <xf numFmtId="170" fontId="7" fillId="0" borderId="0"/>
    <xf numFmtId="170" fontId="5" fillId="0" borderId="0"/>
    <xf numFmtId="44" fontId="5" fillId="0" borderId="0" applyFill="0" applyBorder="0" applyAlignment="0" applyProtection="0"/>
    <xf numFmtId="44" fontId="5" fillId="0" borderId="0" applyFill="0" applyBorder="0" applyAlignment="0" applyProtection="0"/>
    <xf numFmtId="170" fontId="7" fillId="0" borderId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70" fontId="7" fillId="0" borderId="0"/>
    <xf numFmtId="170" fontId="7" fillId="0" borderId="0"/>
    <xf numFmtId="44" fontId="2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0" fontId="7" fillId="0" borderId="0"/>
    <xf numFmtId="44" fontId="55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7" fillId="0" borderId="0" applyFont="0" applyFill="0" applyBorder="0" applyAlignment="0" applyProtection="0"/>
    <xf numFmtId="170" fontId="7" fillId="0" borderId="0"/>
    <xf numFmtId="44" fontId="2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82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40" fillId="0" borderId="0">
      <protection locked="0"/>
    </xf>
    <xf numFmtId="0" fontId="15" fillId="21" borderId="0" applyNumberFormat="0" applyBorder="0" applyAlignment="0" applyProtection="0"/>
    <xf numFmtId="0" fontId="47" fillId="49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37" fontId="48" fillId="0" borderId="0"/>
    <xf numFmtId="184" fontId="5" fillId="0" borderId="0"/>
    <xf numFmtId="0" fontId="26" fillId="0" borderId="0"/>
    <xf numFmtId="0" fontId="26" fillId="0" borderId="0"/>
    <xf numFmtId="0" fontId="26" fillId="0" borderId="0"/>
    <xf numFmtId="0" fontId="68" fillId="0" borderId="0"/>
    <xf numFmtId="0" fontId="7" fillId="0" borderId="0"/>
    <xf numFmtId="0" fontId="68" fillId="0" borderId="0"/>
    <xf numFmtId="0" fontId="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49" fillId="0" borderId="0" applyNumberFormat="0" applyFill="0" applyBorder="0" applyAlignment="0" applyProtection="0"/>
    <xf numFmtId="0" fontId="7" fillId="0" borderId="0"/>
    <xf numFmtId="0" fontId="66" fillId="0" borderId="0"/>
    <xf numFmtId="0" fontId="66" fillId="0" borderId="0"/>
    <xf numFmtId="0" fontId="66" fillId="0" borderId="0"/>
    <xf numFmtId="0" fontId="7" fillId="0" borderId="0"/>
    <xf numFmtId="0" fontId="66" fillId="0" borderId="0"/>
    <xf numFmtId="0" fontId="66" fillId="0" borderId="0"/>
    <xf numFmtId="0" fontId="7" fillId="0" borderId="0"/>
    <xf numFmtId="0" fontId="66" fillId="0" borderId="0"/>
    <xf numFmtId="0" fontId="66" fillId="0" borderId="0"/>
    <xf numFmtId="0" fontId="5" fillId="0" borderId="0"/>
    <xf numFmtId="0" fontId="5" fillId="0" borderId="0" applyNumberFormat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ont="0" applyFill="0" applyBorder="0" applyAlignment="0" applyProtection="0"/>
    <xf numFmtId="0" fontId="5" fillId="0" borderId="0"/>
    <xf numFmtId="0" fontId="2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68" fillId="0" borderId="0"/>
    <xf numFmtId="0" fontId="5" fillId="0" borderId="0"/>
    <xf numFmtId="0" fontId="26" fillId="0" borderId="0"/>
    <xf numFmtId="0" fontId="26" fillId="0" borderId="0"/>
    <xf numFmtId="0" fontId="68" fillId="0" borderId="0"/>
    <xf numFmtId="0" fontId="5" fillId="0" borderId="0"/>
    <xf numFmtId="0" fontId="6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6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49" fillId="0" borderId="0"/>
    <xf numFmtId="0" fontId="49" fillId="0" borderId="0"/>
    <xf numFmtId="0" fontId="7" fillId="50" borderId="11"/>
    <xf numFmtId="0" fontId="7" fillId="51" borderId="11" applyNumberFormat="0" applyAlignment="0" applyProtection="0"/>
    <xf numFmtId="0" fontId="7" fillId="51" borderId="11" applyNumberFormat="0" applyAlignment="0" applyProtection="0"/>
    <xf numFmtId="0" fontId="7" fillId="51" borderId="11" applyNumberForma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7" fillId="51" borderId="11" applyNumberFormat="0" applyAlignment="0" applyProtection="0"/>
    <xf numFmtId="0" fontId="5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174" fontId="35" fillId="0" borderId="0">
      <protection locked="0"/>
    </xf>
    <xf numFmtId="10" fontId="5" fillId="0" borderId="0" applyFont="0" applyFill="0" applyBorder="0" applyAlignment="0" applyProtection="0"/>
    <xf numFmtId="9" fontId="7" fillId="0" borderId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0" fillId="0" borderId="12" applyNumberFormat="0" applyFont="0" applyBorder="0" applyAlignment="0"/>
    <xf numFmtId="9" fontId="3" fillId="0" borderId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0" fontId="40" fillId="0" borderId="0">
      <protection locked="0"/>
    </xf>
    <xf numFmtId="38" fontId="51" fillId="0" borderId="0"/>
    <xf numFmtId="0" fontId="17" fillId="34" borderId="13"/>
    <xf numFmtId="0" fontId="17" fillId="34" borderId="13" applyNumberFormat="0" applyAlignment="0" applyProtection="0"/>
    <xf numFmtId="0" fontId="17" fillId="34" borderId="13" applyNumberFormat="0" applyAlignment="0" applyProtection="0"/>
    <xf numFmtId="0" fontId="17" fillId="34" borderId="13" applyNumberFormat="0" applyAlignment="0" applyProtection="0"/>
    <xf numFmtId="0" fontId="17" fillId="33" borderId="13" applyNumberFormat="0" applyAlignment="0" applyProtection="0"/>
    <xf numFmtId="0" fontId="17" fillId="33" borderId="13" applyNumberFormat="0" applyAlignment="0" applyProtection="0"/>
    <xf numFmtId="0" fontId="17" fillId="33" borderId="13" applyNumberFormat="0" applyAlignment="0" applyProtection="0"/>
    <xf numFmtId="0" fontId="17" fillId="34" borderId="13" applyNumberFormat="0" applyAlignment="0" applyProtection="0"/>
    <xf numFmtId="0" fontId="17" fillId="33" borderId="13" applyNumberFormat="0" applyAlignment="0" applyProtection="0"/>
    <xf numFmtId="0" fontId="17" fillId="35" borderId="13" applyNumberFormat="0" applyAlignment="0" applyProtection="0"/>
    <xf numFmtId="0" fontId="17" fillId="35" borderId="13" applyNumberFormat="0" applyAlignment="0" applyProtection="0"/>
    <xf numFmtId="0" fontId="17" fillId="35" borderId="13" applyNumberFormat="0" applyAlignment="0" applyProtection="0"/>
    <xf numFmtId="174" fontId="52" fillId="0" borderId="0">
      <protection locked="0"/>
    </xf>
    <xf numFmtId="171" fontId="5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1" fontId="5" fillId="0" borderId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73" fontId="5" fillId="0" borderId="0" applyFill="0" applyBorder="0" applyAlignment="0" applyProtection="0"/>
    <xf numFmtId="17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165" fontId="5" fillId="0" borderId="0"/>
    <xf numFmtId="165" fontId="5" fillId="0" borderId="0"/>
    <xf numFmtId="165" fontId="5" fillId="0" borderId="0" applyFill="0" applyBorder="0" applyAlignment="0" applyProtection="0"/>
    <xf numFmtId="43" fontId="7" fillId="0" borderId="0" applyFont="0" applyFill="0" applyBorder="0" applyAlignment="0" applyProtection="0"/>
    <xf numFmtId="165" fontId="5" fillId="0" borderId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/>
    <xf numFmtId="165" fontId="5" fillId="0" borderId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173" fontId="5" fillId="0" borderId="0" applyFill="0" applyBorder="0" applyAlignment="0" applyProtection="0"/>
    <xf numFmtId="0" fontId="46" fillId="0" borderId="0"/>
    <xf numFmtId="0" fontId="19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14" applyNumberFormat="0" applyFill="0" applyAlignment="0" applyProtection="0"/>
    <xf numFmtId="0" fontId="30" fillId="0" borderId="1" applyNumberFormat="0" applyFill="0" applyAlignment="0" applyProtection="0"/>
    <xf numFmtId="0" fontId="11" fillId="0" borderId="15" applyNumberFormat="0" applyFill="0" applyAlignment="0" applyProtection="0"/>
    <xf numFmtId="0" fontId="31" fillId="0" borderId="2" applyNumberFormat="0" applyFill="0" applyAlignment="0" applyProtection="0"/>
    <xf numFmtId="0" fontId="12" fillId="0" borderId="16" applyNumberFormat="0" applyFill="0" applyAlignment="0" applyProtection="0"/>
    <xf numFmtId="0" fontId="3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/>
    <xf numFmtId="0" fontId="2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18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0" fillId="36" borderId="5" applyNumberFormat="0" applyAlignment="0" applyProtection="0"/>
    <xf numFmtId="0" fontId="20" fillId="36" borderId="5" applyNumberFormat="0" applyAlignment="0" applyProtection="0"/>
    <xf numFmtId="43" fontId="7" fillId="0" borderId="0" applyFont="0" applyFill="0" applyBorder="0" applyAlignment="0" applyProtection="0"/>
    <xf numFmtId="43" fontId="6" fillId="0" borderId="0" applyFill="0" applyBorder="0" applyAlignment="0" applyProtection="0"/>
    <xf numFmtId="171" fontId="7" fillId="0" borderId="0"/>
    <xf numFmtId="171" fontId="7" fillId="0" borderId="0"/>
    <xf numFmtId="172" fontId="7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3" fontId="5" fillId="0" borderId="0" applyFill="0" applyBorder="0" applyAlignment="0" applyProtection="0"/>
    <xf numFmtId="173" fontId="5" fillId="0" borderId="0" applyFill="0" applyBorder="0" applyAlignment="0" applyProtection="0"/>
    <xf numFmtId="171" fontId="7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1" fontId="7" fillId="0" borderId="0"/>
    <xf numFmtId="171" fontId="7" fillId="0" borderId="0"/>
    <xf numFmtId="171" fontId="7" fillId="0" borderId="0"/>
    <xf numFmtId="171" fontId="7" fillId="0" borderId="0"/>
    <xf numFmtId="43" fontId="26" fillId="0" borderId="0" applyFont="0" applyFill="0" applyBorder="0" applyAlignment="0" applyProtection="0"/>
    <xf numFmtId="171" fontId="5" fillId="0" borderId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71" fontId="7" fillId="0" borderId="0"/>
    <xf numFmtId="43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26" fillId="0" borderId="0" applyFont="0" applyFill="0" applyBorder="0" applyAlignment="0" applyProtection="0"/>
    <xf numFmtId="173" fontId="5" fillId="0" borderId="0"/>
    <xf numFmtId="173" fontId="5" fillId="0" borderId="0" applyFill="0" applyBorder="0" applyAlignment="0" applyProtection="0"/>
    <xf numFmtId="43" fontId="7" fillId="0" borderId="0" applyFont="0" applyFill="0" applyBorder="0" applyAlignment="0" applyProtection="0"/>
    <xf numFmtId="171" fontId="7" fillId="0" borderId="0"/>
    <xf numFmtId="43" fontId="7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3" fillId="1" borderId="8" applyFont="0" applyFill="0" applyBorder="0" applyAlignment="0">
      <alignment horizontal="center" vertical="center"/>
    </xf>
    <xf numFmtId="44" fontId="73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" fillId="0" borderId="0" applyFill="0" applyBorder="0" applyAlignment="0" applyProtection="0"/>
    <xf numFmtId="44" fontId="5" fillId="0" borderId="0" applyFill="0" applyBorder="0" applyAlignment="0" applyProtection="0"/>
    <xf numFmtId="44" fontId="7" fillId="0" borderId="0" applyFont="0" applyFill="0" applyBorder="0" applyAlignment="0" applyProtection="0"/>
    <xf numFmtId="44" fontId="5" fillId="0" borderId="0" applyFill="0" applyBorder="0" applyAlignment="0" applyProtection="0"/>
    <xf numFmtId="44" fontId="5" fillId="0" borderId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5" fillId="0" borderId="0" applyNumberFormat="0" applyFont="0" applyFill="0" applyBorder="0" applyAlignment="0" applyProtection="0"/>
    <xf numFmtId="9" fontId="73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73" fillId="0" borderId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" fillId="0" borderId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74" fillId="0" borderId="0"/>
  </cellStyleXfs>
  <cellXfs count="221">
    <xf numFmtId="0" fontId="0" fillId="0" borderId="0" xfId="0"/>
    <xf numFmtId="0" fontId="59" fillId="52" borderId="0" xfId="0" applyFont="1" applyFill="1" applyBorder="1" applyAlignment="1" applyProtection="1">
      <alignment vertical="center"/>
      <protection locked="0"/>
    </xf>
    <xf numFmtId="0" fontId="59" fillId="52" borderId="0" xfId="0" applyFont="1" applyFill="1" applyAlignment="1" applyProtection="1">
      <alignment vertical="center"/>
      <protection locked="0"/>
    </xf>
    <xf numFmtId="0" fontId="59" fillId="52" borderId="0" xfId="0" applyFont="1" applyFill="1" applyAlignment="1" applyProtection="1">
      <alignment horizontal="center" vertical="center"/>
      <protection locked="0"/>
    </xf>
    <xf numFmtId="10" fontId="59" fillId="52" borderId="0" xfId="0" applyNumberFormat="1" applyFont="1" applyFill="1" applyAlignment="1" applyProtection="1">
      <alignment vertical="center"/>
      <protection locked="0"/>
    </xf>
    <xf numFmtId="0" fontId="59" fillId="52" borderId="0" xfId="0" applyFont="1" applyFill="1" applyAlignment="1" applyProtection="1">
      <alignment vertical="justify" wrapText="1"/>
      <protection locked="0"/>
    </xf>
    <xf numFmtId="1" fontId="59" fillId="52" borderId="0" xfId="0" applyNumberFormat="1" applyFont="1" applyFill="1" applyAlignment="1" applyProtection="1">
      <alignment horizontal="center" vertical="center"/>
      <protection locked="0"/>
    </xf>
    <xf numFmtId="167" fontId="63" fillId="52" borderId="0" xfId="0" applyNumberFormat="1" applyFont="1" applyFill="1" applyBorder="1" applyAlignment="1" applyProtection="1">
      <alignment horizontal="center" vertical="center"/>
      <protection locked="0"/>
    </xf>
    <xf numFmtId="167" fontId="63" fillId="52" borderId="0" xfId="0" applyNumberFormat="1" applyFont="1" applyFill="1" applyBorder="1" applyAlignment="1" applyProtection="1">
      <alignment horizontal="center" vertical="center" wrapText="1"/>
      <protection locked="0"/>
    </xf>
    <xf numFmtId="2" fontId="63" fillId="52" borderId="0" xfId="0" applyNumberFormat="1" applyFont="1" applyFill="1" applyBorder="1" applyAlignment="1" applyProtection="1">
      <alignment horizontal="center" vertical="center"/>
      <protection locked="0"/>
    </xf>
    <xf numFmtId="0" fontId="64" fillId="52" borderId="0" xfId="0" applyFont="1" applyFill="1" applyBorder="1" applyAlignment="1" applyProtection="1">
      <alignment vertical="center"/>
      <protection locked="0"/>
    </xf>
    <xf numFmtId="0" fontId="64" fillId="52" borderId="0" xfId="0" applyFont="1" applyFill="1" applyAlignment="1" applyProtection="1">
      <alignment vertical="center"/>
      <protection locked="0"/>
    </xf>
    <xf numFmtId="1" fontId="64" fillId="52" borderId="0" xfId="0" applyNumberFormat="1" applyFont="1" applyFill="1" applyAlignment="1" applyProtection="1">
      <alignment horizontal="center" vertical="center"/>
      <protection locked="0"/>
    </xf>
    <xf numFmtId="49" fontId="63" fillId="52" borderId="0" xfId="0" applyNumberFormat="1" applyFont="1" applyFill="1" applyAlignment="1" applyProtection="1">
      <alignment horizontal="left" vertical="center"/>
      <protection locked="0"/>
    </xf>
    <xf numFmtId="10" fontId="63" fillId="52" borderId="0" xfId="0" applyNumberFormat="1" applyFont="1" applyFill="1" applyBorder="1" applyAlignment="1" applyProtection="1">
      <alignment horizontal="left" vertical="center"/>
      <protection locked="0"/>
    </xf>
    <xf numFmtId="0" fontId="60" fillId="52" borderId="0" xfId="0" applyFont="1" applyFill="1" applyBorder="1" applyAlignment="1" applyProtection="1">
      <alignment vertical="center"/>
      <protection locked="0"/>
    </xf>
    <xf numFmtId="0" fontId="60" fillId="52" borderId="0" xfId="0" applyFont="1" applyFill="1" applyAlignment="1" applyProtection="1">
      <alignment vertical="center"/>
      <protection locked="0"/>
    </xf>
    <xf numFmtId="168" fontId="60" fillId="52" borderId="0" xfId="0" applyNumberFormat="1" applyFont="1" applyFill="1" applyBorder="1" applyAlignment="1" applyProtection="1">
      <alignment horizontal="left" vertical="center"/>
      <protection locked="0"/>
    </xf>
    <xf numFmtId="10" fontId="60" fillId="52" borderId="0" xfId="0" applyNumberFormat="1" applyFont="1" applyFill="1" applyBorder="1" applyAlignment="1" applyProtection="1">
      <alignment vertical="center"/>
      <protection locked="0"/>
    </xf>
    <xf numFmtId="0" fontId="60" fillId="52" borderId="0" xfId="0" applyFont="1" applyFill="1" applyAlignment="1" applyProtection="1">
      <alignment horizontal="justify" vertical="center" wrapText="1"/>
      <protection locked="0"/>
    </xf>
    <xf numFmtId="1" fontId="63" fillId="52" borderId="0" xfId="0" applyNumberFormat="1" applyFont="1" applyFill="1" applyBorder="1" applyAlignment="1" applyProtection="1">
      <alignment horizontal="center" vertical="center"/>
      <protection locked="0"/>
    </xf>
    <xf numFmtId="1" fontId="60" fillId="52" borderId="0" xfId="0" applyNumberFormat="1" applyFont="1" applyFill="1" applyAlignment="1" applyProtection="1">
      <alignment horizontal="center" vertical="center"/>
      <protection locked="0"/>
    </xf>
    <xf numFmtId="49" fontId="64" fillId="52" borderId="0" xfId="0" applyNumberFormat="1" applyFont="1" applyFill="1" applyBorder="1" applyAlignment="1" applyProtection="1">
      <alignment horizontal="center" vertical="center"/>
      <protection locked="0"/>
    </xf>
    <xf numFmtId="49" fontId="64" fillId="52" borderId="0" xfId="0" applyNumberFormat="1" applyFont="1" applyFill="1" applyAlignment="1" applyProtection="1">
      <alignment horizontal="center" vertical="center"/>
      <protection locked="0"/>
    </xf>
    <xf numFmtId="49" fontId="59" fillId="52" borderId="0" xfId="0" applyNumberFormat="1" applyFont="1" applyFill="1" applyAlignment="1" applyProtection="1">
      <alignment horizontal="center" vertical="center"/>
      <protection locked="0"/>
    </xf>
    <xf numFmtId="0" fontId="59" fillId="52" borderId="0" xfId="0" applyNumberFormat="1" applyFont="1" applyFill="1" applyAlignment="1" applyProtection="1">
      <alignment horizontal="center" vertical="center"/>
      <protection locked="0"/>
    </xf>
    <xf numFmtId="1" fontId="69" fillId="52" borderId="27" xfId="0" applyNumberFormat="1" applyFont="1" applyFill="1" applyBorder="1" applyAlignment="1" applyProtection="1">
      <alignment horizontal="center" vertical="center" wrapText="1"/>
      <protection locked="0"/>
    </xf>
    <xf numFmtId="49" fontId="70" fillId="52" borderId="21" xfId="0" applyNumberFormat="1" applyFont="1" applyFill="1" applyBorder="1" applyAlignment="1" applyProtection="1">
      <alignment horizontal="center" vertical="center" wrapText="1"/>
      <protection locked="0"/>
    </xf>
    <xf numFmtId="0" fontId="69" fillId="52" borderId="21" xfId="0" applyFont="1" applyFill="1" applyBorder="1" applyAlignment="1" applyProtection="1">
      <alignment horizontal="center" vertical="center" wrapText="1"/>
      <protection locked="0"/>
    </xf>
    <xf numFmtId="2" fontId="69" fillId="52" borderId="21" xfId="0" applyNumberFormat="1" applyFont="1" applyFill="1" applyBorder="1" applyAlignment="1" applyProtection="1">
      <alignment horizontal="center" vertical="center" wrapText="1"/>
      <protection locked="0"/>
    </xf>
    <xf numFmtId="1" fontId="72" fillId="52" borderId="22" xfId="0" applyNumberFormat="1" applyFont="1" applyFill="1" applyBorder="1" applyAlignment="1" applyProtection="1">
      <alignment horizontal="center" vertical="center" wrapText="1"/>
      <protection locked="0"/>
    </xf>
    <xf numFmtId="0" fontId="72" fillId="48" borderId="22" xfId="675" applyNumberFormat="1" applyFont="1" applyFill="1" applyBorder="1" applyAlignment="1" applyProtection="1">
      <alignment horizontal="center" vertical="center" wrapText="1"/>
    </xf>
    <xf numFmtId="2" fontId="72" fillId="52" borderId="22" xfId="0" applyNumberFormat="1" applyFont="1" applyFill="1" applyBorder="1" applyAlignment="1" applyProtection="1">
      <alignment horizontal="left" vertical="justify" wrapText="1"/>
    </xf>
    <xf numFmtId="2" fontId="72" fillId="52" borderId="22" xfId="0" applyNumberFormat="1" applyFont="1" applyFill="1" applyBorder="1" applyAlignment="1" applyProtection="1">
      <alignment horizontal="center" vertical="center" wrapText="1"/>
    </xf>
    <xf numFmtId="169" fontId="65" fillId="52" borderId="19" xfId="0" applyNumberFormat="1" applyFont="1" applyFill="1" applyBorder="1" applyAlignment="1" applyProtection="1">
      <alignment horizontal="left" vertical="center" wrapText="1"/>
    </xf>
    <xf numFmtId="186" fontId="29" fillId="52" borderId="20" xfId="0" applyNumberFormat="1" applyFont="1" applyFill="1" applyBorder="1" applyAlignment="1" applyProtection="1">
      <alignment horizontal="left" vertical="center" wrapText="1"/>
    </xf>
    <xf numFmtId="0" fontId="53" fillId="54" borderId="0" xfId="0" applyFont="1" applyFill="1" applyAlignment="1" applyProtection="1">
      <alignment horizontal="center" vertical="center" wrapText="1"/>
    </xf>
    <xf numFmtId="0" fontId="53" fillId="52" borderId="0" xfId="0" applyFont="1" applyFill="1" applyAlignment="1" applyProtection="1">
      <alignment horizontal="center" vertical="center" wrapText="1"/>
    </xf>
    <xf numFmtId="186" fontId="57" fillId="52" borderId="20" xfId="0" applyNumberFormat="1" applyFont="1" applyFill="1" applyBorder="1" applyAlignment="1" applyProtection="1">
      <alignment horizontal="left" vertical="center" wrapText="1"/>
    </xf>
    <xf numFmtId="167" fontId="53" fillId="0" borderId="0" xfId="0" applyNumberFormat="1" applyFont="1" applyFill="1" applyBorder="1" applyAlignment="1" applyProtection="1">
      <alignment horizontal="center" vertical="center"/>
      <protection locked="0"/>
    </xf>
    <xf numFmtId="2" fontId="63" fillId="0" borderId="0" xfId="0" applyNumberFormat="1" applyFont="1" applyFill="1" applyBorder="1" applyAlignment="1" applyProtection="1">
      <alignment horizontal="center" vertical="center"/>
      <protection locked="0"/>
    </xf>
    <xf numFmtId="0" fontId="69" fillId="0" borderId="21" xfId="0" applyFont="1" applyFill="1" applyBorder="1" applyAlignment="1" applyProtection="1">
      <alignment horizontal="center" vertical="center" wrapText="1"/>
      <protection locked="0"/>
    </xf>
    <xf numFmtId="2" fontId="69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60" fillId="53" borderId="0" xfId="0" applyFont="1" applyFill="1" applyAlignment="1" applyProtection="1">
      <alignment horizontal="center" vertical="center"/>
    </xf>
    <xf numFmtId="0" fontId="60" fillId="53" borderId="0" xfId="0" applyFont="1" applyFill="1" applyAlignment="1" applyProtection="1">
      <alignment horizontal="center" vertical="center"/>
      <protection locked="0"/>
    </xf>
    <xf numFmtId="4" fontId="72" fillId="55" borderId="22" xfId="0" applyNumberFormat="1" applyFont="1" applyFill="1" applyBorder="1" applyAlignment="1" applyProtection="1">
      <alignment horizontal="center" vertical="center" wrapText="1"/>
    </xf>
    <xf numFmtId="2" fontId="64" fillId="0" borderId="0" xfId="0" applyNumberFormat="1" applyFont="1" applyFill="1" applyAlignment="1" applyProtection="1">
      <alignment horizontal="center" vertical="center"/>
    </xf>
    <xf numFmtId="2" fontId="59" fillId="55" borderId="0" xfId="0" applyNumberFormat="1" applyFont="1" applyFill="1" applyAlignment="1" applyProtection="1">
      <alignment horizontal="center" vertical="center"/>
      <protection locked="0"/>
    </xf>
    <xf numFmtId="168" fontId="60" fillId="53" borderId="0" xfId="0" applyNumberFormat="1" applyFont="1" applyFill="1" applyAlignment="1" applyProtection="1">
      <alignment horizontal="center" vertical="center"/>
    </xf>
    <xf numFmtId="2" fontId="60" fillId="0" borderId="0" xfId="0" applyNumberFormat="1" applyFont="1" applyFill="1" applyAlignment="1" applyProtection="1">
      <alignment horizontal="center" vertical="center"/>
    </xf>
    <xf numFmtId="2" fontId="63" fillId="0" borderId="0" xfId="0" applyNumberFormat="1" applyFont="1" applyFill="1" applyBorder="1" applyAlignment="1" applyProtection="1">
      <alignment horizontal="center" vertical="center"/>
    </xf>
    <xf numFmtId="2" fontId="63" fillId="52" borderId="19" xfId="0" applyNumberFormat="1" applyFont="1" applyFill="1" applyBorder="1" applyAlignment="1" applyProtection="1">
      <alignment horizontal="center" vertical="center"/>
    </xf>
    <xf numFmtId="0" fontId="63" fillId="52" borderId="20" xfId="0" applyNumberFormat="1" applyFont="1" applyFill="1" applyBorder="1" applyAlignment="1" applyProtection="1">
      <alignment horizontal="center" vertical="center"/>
    </xf>
    <xf numFmtId="4" fontId="72" fillId="52" borderId="22" xfId="0" applyNumberFormat="1" applyFont="1" applyFill="1" applyBorder="1" applyAlignment="1" applyProtection="1">
      <alignment horizontal="center" vertical="center" wrapText="1"/>
    </xf>
    <xf numFmtId="2" fontId="61" fillId="55" borderId="0" xfId="0" applyNumberFormat="1" applyFont="1" applyFill="1" applyAlignment="1" applyProtection="1">
      <alignment horizontal="center" vertical="center"/>
      <protection locked="0"/>
    </xf>
    <xf numFmtId="49" fontId="72" fillId="54" borderId="9" xfId="0" applyNumberFormat="1" applyFont="1" applyFill="1" applyBorder="1" applyAlignment="1" applyProtection="1">
      <alignment horizontal="center" vertical="center" wrapText="1"/>
      <protection locked="0"/>
    </xf>
    <xf numFmtId="10" fontId="69" fillId="52" borderId="26" xfId="0" applyNumberFormat="1" applyFont="1" applyFill="1" applyBorder="1" applyAlignment="1" applyProtection="1">
      <alignment horizontal="center" vertical="center"/>
      <protection locked="0"/>
    </xf>
    <xf numFmtId="4" fontId="72" fillId="52" borderId="36" xfId="0" applyNumberFormat="1" applyFont="1" applyFill="1" applyBorder="1" applyAlignment="1" applyProtection="1">
      <alignment horizontal="right" vertical="center" wrapText="1"/>
    </xf>
    <xf numFmtId="0" fontId="64" fillId="52" borderId="23" xfId="0" applyFont="1" applyFill="1" applyBorder="1" applyAlignment="1" applyProtection="1">
      <alignment vertical="center"/>
      <protection locked="0"/>
    </xf>
    <xf numFmtId="0" fontId="60" fillId="52" borderId="23" xfId="0" applyFont="1" applyFill="1" applyBorder="1" applyAlignment="1" applyProtection="1">
      <alignment vertical="center"/>
      <protection locked="0"/>
    </xf>
    <xf numFmtId="0" fontId="59" fillId="52" borderId="23" xfId="0" applyFont="1" applyFill="1" applyBorder="1" applyAlignment="1" applyProtection="1">
      <alignment vertical="center"/>
      <protection locked="0"/>
    </xf>
    <xf numFmtId="1" fontId="71" fillId="56" borderId="34" xfId="0" applyNumberFormat="1" applyFont="1" applyFill="1" applyBorder="1" applyAlignment="1" applyProtection="1">
      <alignment horizontal="center" vertical="center" wrapText="1"/>
      <protection locked="0"/>
    </xf>
    <xf numFmtId="1" fontId="71" fillId="57" borderId="34" xfId="675" applyNumberFormat="1" applyFont="1" applyFill="1" applyBorder="1" applyAlignment="1" applyProtection="1">
      <alignment horizontal="center" vertical="center" wrapText="1"/>
    </xf>
    <xf numFmtId="166" fontId="72" fillId="56" borderId="34" xfId="0" applyNumberFormat="1" applyFont="1" applyFill="1" applyBorder="1" applyAlignment="1" applyProtection="1">
      <alignment horizontal="center" vertical="center" wrapText="1"/>
    </xf>
    <xf numFmtId="2" fontId="72" fillId="56" borderId="34" xfId="0" applyNumberFormat="1" applyFont="1" applyFill="1" applyBorder="1" applyAlignment="1" applyProtection="1">
      <alignment horizontal="center" vertical="center" wrapText="1"/>
    </xf>
    <xf numFmtId="0" fontId="64" fillId="56" borderId="23" xfId="0" applyFont="1" applyFill="1" applyBorder="1" applyAlignment="1" applyProtection="1">
      <alignment vertical="center"/>
      <protection locked="0"/>
    </xf>
    <xf numFmtId="0" fontId="64" fillId="56" borderId="0" xfId="0" applyFont="1" applyFill="1" applyBorder="1" applyAlignment="1" applyProtection="1">
      <alignment vertical="center"/>
      <protection locked="0"/>
    </xf>
    <xf numFmtId="0" fontId="64" fillId="56" borderId="0" xfId="0" applyFont="1" applyFill="1" applyAlignment="1" applyProtection="1">
      <alignment vertical="center"/>
      <protection locked="0"/>
    </xf>
    <xf numFmtId="1" fontId="71" fillId="56" borderId="9" xfId="0" applyNumberFormat="1" applyFont="1" applyFill="1" applyBorder="1" applyAlignment="1" applyProtection="1">
      <alignment horizontal="center" vertical="center" wrapText="1"/>
      <protection locked="0"/>
    </xf>
    <xf numFmtId="49" fontId="72" fillId="56" borderId="9" xfId="0" applyNumberFormat="1" applyFont="1" applyFill="1" applyBorder="1" applyAlignment="1" applyProtection="1">
      <alignment horizontal="center" vertical="center" wrapText="1"/>
      <protection locked="0"/>
    </xf>
    <xf numFmtId="2" fontId="71" fillId="57" borderId="9" xfId="675" applyNumberFormat="1" applyFont="1" applyFill="1" applyBorder="1" applyAlignment="1" applyProtection="1">
      <alignment horizontal="center" vertical="center" wrapText="1"/>
    </xf>
    <xf numFmtId="166" fontId="72" fillId="56" borderId="9" xfId="0" applyNumberFormat="1" applyFont="1" applyFill="1" applyBorder="1" applyAlignment="1" applyProtection="1">
      <alignment horizontal="center" vertical="center" wrapText="1"/>
    </xf>
    <xf numFmtId="185" fontId="72" fillId="56" borderId="9" xfId="0" applyNumberFormat="1" applyFont="1" applyFill="1" applyBorder="1" applyAlignment="1" applyProtection="1">
      <alignment horizontal="center" vertical="center" wrapText="1"/>
    </xf>
    <xf numFmtId="0" fontId="64" fillId="56" borderId="9" xfId="0" applyFont="1" applyFill="1" applyBorder="1" applyAlignment="1" applyProtection="1">
      <alignment vertical="center"/>
      <protection locked="0"/>
    </xf>
    <xf numFmtId="2" fontId="72" fillId="56" borderId="9" xfId="0" applyNumberFormat="1" applyFont="1" applyFill="1" applyBorder="1" applyAlignment="1" applyProtection="1">
      <alignment horizontal="center" vertical="center" wrapText="1"/>
    </xf>
    <xf numFmtId="0" fontId="62" fillId="56" borderId="24" xfId="0" applyFont="1" applyFill="1" applyBorder="1" applyAlignment="1" applyProtection="1">
      <alignment vertical="center" wrapText="1"/>
      <protection locked="0"/>
    </xf>
    <xf numFmtId="0" fontId="62" fillId="56" borderId="20" xfId="0" applyFont="1" applyFill="1" applyBorder="1" applyAlignment="1" applyProtection="1">
      <alignment vertical="center" wrapText="1"/>
      <protection locked="0"/>
    </xf>
    <xf numFmtId="0" fontId="62" fillId="56" borderId="32" xfId="0" applyFont="1" applyFill="1" applyBorder="1" applyAlignment="1" applyProtection="1">
      <alignment vertical="center" wrapText="1"/>
      <protection locked="0"/>
    </xf>
    <xf numFmtId="0" fontId="77" fillId="57" borderId="9" xfId="675" applyNumberFormat="1" applyFont="1" applyFill="1" applyBorder="1" applyAlignment="1" applyProtection="1">
      <alignment horizontal="center" vertical="center"/>
    </xf>
    <xf numFmtId="4" fontId="76" fillId="56" borderId="9" xfId="0" applyNumberFormat="1" applyFont="1" applyFill="1" applyBorder="1" applyAlignment="1" applyProtection="1">
      <alignment horizontal="center" vertical="center" wrapText="1"/>
    </xf>
    <xf numFmtId="0" fontId="78" fillId="56" borderId="25" xfId="0" applyFont="1" applyFill="1" applyBorder="1" applyAlignment="1" applyProtection="1">
      <alignment vertical="center" wrapText="1"/>
      <protection locked="0"/>
    </xf>
    <xf numFmtId="0" fontId="78" fillId="56" borderId="33" xfId="0" applyFont="1" applyFill="1" applyBorder="1" applyAlignment="1" applyProtection="1">
      <alignment vertical="center" wrapText="1"/>
      <protection locked="0"/>
    </xf>
    <xf numFmtId="0" fontId="78" fillId="56" borderId="21" xfId="0" applyFont="1" applyFill="1" applyBorder="1" applyAlignment="1" applyProtection="1">
      <alignment vertical="center" wrapText="1"/>
      <protection locked="0"/>
    </xf>
    <xf numFmtId="185" fontId="69" fillId="56" borderId="35" xfId="296" applyNumberFormat="1" applyFont="1" applyFill="1" applyBorder="1" applyAlignment="1" applyProtection="1">
      <alignment vertical="center" wrapText="1"/>
    </xf>
    <xf numFmtId="185" fontId="69" fillId="56" borderId="25" xfId="296" applyNumberFormat="1" applyFont="1" applyFill="1" applyBorder="1" applyAlignment="1" applyProtection="1">
      <alignment vertical="center" wrapText="1"/>
    </xf>
    <xf numFmtId="185" fontId="71" fillId="56" borderId="25" xfId="0" applyNumberFormat="1" applyFont="1" applyFill="1" applyBorder="1" applyAlignment="1" applyProtection="1">
      <alignment horizontal="right" vertical="center" wrapText="1"/>
      <protection locked="0"/>
    </xf>
    <xf numFmtId="0" fontId="80" fillId="53" borderId="9" xfId="0" applyFont="1" applyFill="1" applyBorder="1" applyAlignment="1">
      <alignment horizontal="left" wrapText="1"/>
    </xf>
    <xf numFmtId="1" fontId="71" fillId="56" borderId="30" xfId="0" applyNumberFormat="1" applyFont="1" applyFill="1" applyBorder="1" applyAlignment="1" applyProtection="1">
      <alignment horizontal="center" vertical="center" wrapText="1"/>
      <protection locked="0"/>
    </xf>
    <xf numFmtId="0" fontId="79" fillId="53" borderId="30" xfId="0" applyFont="1" applyFill="1" applyBorder="1" applyAlignment="1">
      <alignment horizontal="left" wrapText="1"/>
    </xf>
    <xf numFmtId="4" fontId="72" fillId="54" borderId="37" xfId="0" applyNumberFormat="1" applyFont="1" applyFill="1" applyBorder="1" applyAlignment="1" applyProtection="1">
      <alignment horizontal="right" vertical="center" wrapText="1"/>
      <protection locked="0"/>
    </xf>
    <xf numFmtId="0" fontId="80" fillId="53" borderId="30" xfId="0" applyNumberFormat="1" applyFont="1" applyFill="1" applyBorder="1" applyAlignment="1">
      <alignment horizontal="center" vertical="center"/>
    </xf>
    <xf numFmtId="0" fontId="79" fillId="53" borderId="30" xfId="0" applyFont="1" applyFill="1" applyBorder="1" applyAlignment="1">
      <alignment horizontal="left" vertical="center" wrapText="1"/>
    </xf>
    <xf numFmtId="10" fontId="3" fillId="52" borderId="21" xfId="523" applyNumberFormat="1" applyFill="1" applyBorder="1" applyAlignment="1" applyProtection="1">
      <alignment horizontal="center" vertical="center" wrapText="1"/>
      <protection locked="0"/>
    </xf>
    <xf numFmtId="4" fontId="72" fillId="54" borderId="36" xfId="0" applyNumberFormat="1" applyFont="1" applyFill="1" applyBorder="1" applyAlignment="1" applyProtection="1">
      <alignment horizontal="right" vertical="center" wrapText="1"/>
      <protection locked="0"/>
    </xf>
    <xf numFmtId="0" fontId="29" fillId="54" borderId="23" xfId="0" applyFont="1" applyFill="1" applyBorder="1" applyAlignment="1" applyProtection="1">
      <alignment vertical="center" wrapText="1"/>
      <protection locked="0"/>
    </xf>
    <xf numFmtId="0" fontId="29" fillId="54" borderId="0" xfId="0" applyFont="1" applyFill="1" applyBorder="1" applyAlignment="1" applyProtection="1">
      <alignment vertical="center" wrapText="1"/>
      <protection locked="0"/>
    </xf>
    <xf numFmtId="0" fontId="29" fillId="54" borderId="31" xfId="0" applyFont="1" applyFill="1" applyBorder="1" applyAlignment="1" applyProtection="1">
      <alignment vertical="center" wrapText="1"/>
      <protection locked="0"/>
    </xf>
    <xf numFmtId="166" fontId="71" fillId="56" borderId="9" xfId="0" applyNumberFormat="1" applyFont="1" applyFill="1" applyBorder="1" applyAlignment="1" applyProtection="1">
      <alignment horizontal="center" vertical="justify" wrapText="1"/>
    </xf>
    <xf numFmtId="166" fontId="71" fillId="56" borderId="34" xfId="0" applyNumberFormat="1" applyFont="1" applyFill="1" applyBorder="1" applyAlignment="1" applyProtection="1">
      <alignment horizontal="center" vertical="center" wrapText="1"/>
    </xf>
    <xf numFmtId="2" fontId="60" fillId="52" borderId="0" xfId="0" applyNumberFormat="1" applyFont="1" applyFill="1" applyAlignment="1" applyProtection="1">
      <alignment horizontal="center" vertical="center"/>
    </xf>
    <xf numFmtId="2" fontId="63" fillId="52" borderId="0" xfId="0" applyNumberFormat="1" applyFont="1" applyFill="1" applyBorder="1" applyAlignment="1" applyProtection="1">
      <alignment horizontal="center" vertical="center"/>
    </xf>
    <xf numFmtId="2" fontId="61" fillId="52" borderId="0" xfId="0" applyNumberFormat="1" applyFont="1" applyFill="1" applyAlignment="1" applyProtection="1">
      <alignment horizontal="center" vertical="center"/>
      <protection locked="0"/>
    </xf>
    <xf numFmtId="2" fontId="63" fillId="52" borderId="0" xfId="0" applyNumberFormat="1" applyFont="1" applyFill="1" applyAlignment="1" applyProtection="1">
      <alignment horizontal="center" vertical="center"/>
    </xf>
    <xf numFmtId="2" fontId="60" fillId="52" borderId="0" xfId="0" applyNumberFormat="1" applyFont="1" applyFill="1" applyBorder="1" applyAlignment="1" applyProtection="1">
      <alignment horizontal="center" vertical="center"/>
    </xf>
    <xf numFmtId="2" fontId="60" fillId="52" borderId="20" xfId="0" applyNumberFormat="1" applyFont="1" applyFill="1" applyBorder="1" applyAlignment="1" applyProtection="1">
      <alignment horizontal="center" vertical="center"/>
    </xf>
    <xf numFmtId="1" fontId="63" fillId="52" borderId="19" xfId="0" applyNumberFormat="1" applyFont="1" applyFill="1" applyBorder="1" applyAlignment="1" applyProtection="1">
      <alignment horizontal="center" vertical="center"/>
    </xf>
    <xf numFmtId="44" fontId="69" fillId="56" borderId="34" xfId="296" applyFont="1" applyFill="1" applyBorder="1" applyAlignment="1" applyProtection="1">
      <alignment horizontal="center" vertical="center" wrapText="1"/>
      <protection locked="0"/>
    </xf>
    <xf numFmtId="44" fontId="69" fillId="54" borderId="9" xfId="296" applyFont="1" applyFill="1" applyBorder="1" applyAlignment="1" applyProtection="1">
      <alignment horizontal="center" vertical="center" wrapText="1"/>
      <protection locked="0"/>
    </xf>
    <xf numFmtId="49" fontId="72" fillId="54" borderId="30" xfId="0" applyNumberFormat="1" applyFont="1" applyFill="1" applyBorder="1" applyAlignment="1" applyProtection="1">
      <alignment horizontal="center" vertical="center" wrapText="1"/>
      <protection locked="0"/>
    </xf>
    <xf numFmtId="44" fontId="69" fillId="54" borderId="37" xfId="296" applyFont="1" applyFill="1" applyBorder="1" applyAlignment="1" applyProtection="1">
      <alignment vertical="center" wrapText="1"/>
    </xf>
    <xf numFmtId="0" fontId="64" fillId="54" borderId="30" xfId="0" applyFont="1" applyFill="1" applyBorder="1" applyAlignment="1" applyProtection="1">
      <alignment vertical="center"/>
      <protection locked="0"/>
    </xf>
    <xf numFmtId="0" fontId="79" fillId="53" borderId="9" xfId="0" applyFont="1" applyFill="1" applyBorder="1" applyAlignment="1">
      <alignment horizontal="left" vertical="center" wrapText="1"/>
    </xf>
    <xf numFmtId="0" fontId="0" fillId="53" borderId="9" xfId="0" applyFill="1" applyBorder="1" applyAlignment="1">
      <alignment horizontal="center" vertical="center" wrapText="1"/>
    </xf>
    <xf numFmtId="0" fontId="75" fillId="57" borderId="9" xfId="0" applyFont="1" applyFill="1" applyBorder="1" applyAlignment="1">
      <alignment horizontal="center"/>
    </xf>
    <xf numFmtId="0" fontId="75" fillId="57" borderId="9" xfId="0" applyFont="1" applyFill="1" applyBorder="1" applyAlignment="1"/>
    <xf numFmtId="1" fontId="72" fillId="54" borderId="22" xfId="0" applyNumberFormat="1" applyFont="1" applyFill="1" applyBorder="1" applyAlignment="1" applyProtection="1">
      <alignment horizontal="center" vertical="center" wrapText="1"/>
      <protection locked="0"/>
    </xf>
    <xf numFmtId="0" fontId="79" fillId="53" borderId="38" xfId="0" applyFont="1" applyFill="1" applyBorder="1" applyAlignment="1">
      <alignment horizontal="left" wrapText="1"/>
    </xf>
    <xf numFmtId="1" fontId="72" fillId="54" borderId="9" xfId="0" applyNumberFormat="1" applyFont="1" applyFill="1" applyBorder="1" applyAlignment="1" applyProtection="1">
      <alignment horizontal="center" vertical="center" wrapText="1"/>
      <protection locked="0"/>
    </xf>
    <xf numFmtId="0" fontId="80" fillId="58" borderId="0" xfId="0" applyFont="1" applyFill="1" applyAlignment="1">
      <alignment horizontal="right"/>
    </xf>
    <xf numFmtId="2" fontId="63" fillId="0" borderId="19" xfId="0" applyNumberFormat="1" applyFont="1" applyFill="1" applyBorder="1" applyAlignment="1" applyProtection="1">
      <alignment horizontal="center" vertical="center"/>
    </xf>
    <xf numFmtId="0" fontId="63" fillId="0" borderId="20" xfId="0" applyNumberFormat="1" applyFont="1" applyFill="1" applyBorder="1" applyAlignment="1" applyProtection="1">
      <alignment horizontal="center" vertical="center"/>
    </xf>
    <xf numFmtId="2" fontId="60" fillId="0" borderId="0" xfId="0" applyNumberFormat="1" applyFont="1" applyFill="1" applyAlignment="1" applyProtection="1">
      <alignment horizontal="center" vertical="center"/>
      <protection locked="0"/>
    </xf>
    <xf numFmtId="185" fontId="80" fillId="0" borderId="9" xfId="0" applyNumberFormat="1" applyFont="1" applyFill="1" applyBorder="1" applyAlignment="1">
      <alignment horizontal="center" vertical="center"/>
    </xf>
    <xf numFmtId="11" fontId="79" fillId="53" borderId="30" xfId="0" applyNumberFormat="1" applyFont="1" applyFill="1" applyBorder="1" applyAlignment="1">
      <alignment horizontal="center" vertical="center"/>
    </xf>
    <xf numFmtId="0" fontId="45" fillId="0" borderId="0" xfId="287" applyAlignment="1" applyProtection="1"/>
    <xf numFmtId="0" fontId="45" fillId="0" borderId="0" xfId="287" applyAlignment="1" applyProtection="1">
      <alignment wrapText="1"/>
    </xf>
    <xf numFmtId="1" fontId="72" fillId="52" borderId="29" xfId="0" applyNumberFormat="1" applyFont="1" applyFill="1" applyBorder="1" applyAlignment="1" applyProtection="1">
      <alignment horizontal="center" vertical="center" wrapText="1"/>
      <protection locked="0"/>
    </xf>
    <xf numFmtId="0" fontId="62" fillId="54" borderId="37" xfId="0" applyFont="1" applyFill="1" applyBorder="1" applyAlignment="1" applyProtection="1">
      <alignment vertical="center" wrapText="1"/>
      <protection locked="0"/>
    </xf>
    <xf numFmtId="0" fontId="62" fillId="54" borderId="39" xfId="0" applyFont="1" applyFill="1" applyBorder="1" applyAlignment="1" applyProtection="1">
      <alignment vertical="center" wrapText="1"/>
      <protection locked="0"/>
    </xf>
    <xf numFmtId="1" fontId="72" fillId="52" borderId="30" xfId="0" applyNumberFormat="1" applyFont="1" applyFill="1" applyBorder="1" applyAlignment="1" applyProtection="1">
      <alignment horizontal="center" vertical="center" wrapText="1"/>
      <protection locked="0"/>
    </xf>
    <xf numFmtId="185" fontId="80" fillId="57" borderId="9" xfId="0" applyNumberFormat="1" applyFont="1" applyFill="1" applyBorder="1" applyAlignment="1">
      <alignment horizontal="center" vertical="center"/>
    </xf>
    <xf numFmtId="2" fontId="53" fillId="0" borderId="20" xfId="0" applyNumberFormat="1" applyFont="1" applyFill="1" applyBorder="1" applyAlignment="1" applyProtection="1">
      <alignment horizontal="left" vertical="center"/>
    </xf>
    <xf numFmtId="0" fontId="53" fillId="52" borderId="20" xfId="0" applyNumberFormat="1" applyFont="1" applyFill="1" applyBorder="1" applyAlignment="1" applyProtection="1">
      <alignment horizontal="center" vertical="center"/>
    </xf>
    <xf numFmtId="185" fontId="80" fillId="0" borderId="38" xfId="0" applyNumberFormat="1" applyFont="1" applyFill="1" applyBorder="1" applyAlignment="1">
      <alignment horizontal="center" vertical="center"/>
    </xf>
    <xf numFmtId="4" fontId="72" fillId="54" borderId="41" xfId="0" applyNumberFormat="1" applyFont="1" applyFill="1" applyBorder="1" applyAlignment="1" applyProtection="1">
      <alignment horizontal="right" vertical="center" wrapText="1"/>
      <protection locked="0"/>
    </xf>
    <xf numFmtId="0" fontId="62" fillId="54" borderId="41" xfId="0" applyFont="1" applyFill="1" applyBorder="1" applyAlignment="1" applyProtection="1">
      <alignment vertical="center" wrapText="1"/>
      <protection locked="0"/>
    </xf>
    <xf numFmtId="0" fontId="62" fillId="54" borderId="43" xfId="0" applyFont="1" applyFill="1" applyBorder="1" applyAlignment="1" applyProtection="1">
      <alignment vertical="center" wrapText="1"/>
      <protection locked="0"/>
    </xf>
    <xf numFmtId="1" fontId="72" fillId="52" borderId="38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675" applyNumberFormat="1" applyFont="1" applyFill="1" applyBorder="1" applyAlignment="1" applyProtection="1">
      <alignment horizontal="center" vertical="center"/>
    </xf>
    <xf numFmtId="0" fontId="0" fillId="53" borderId="0" xfId="0" applyFill="1"/>
    <xf numFmtId="0" fontId="75" fillId="53" borderId="9" xfId="0" applyNumberFormat="1" applyFont="1" applyFill="1" applyBorder="1" applyAlignment="1">
      <alignment horizontal="center" vertical="center" wrapText="1"/>
    </xf>
    <xf numFmtId="0" fontId="0" fillId="53" borderId="47" xfId="0" applyFont="1" applyFill="1" applyBorder="1" applyAlignment="1">
      <alignment horizontal="center" vertical="center"/>
    </xf>
    <xf numFmtId="39" fontId="85" fillId="53" borderId="50" xfId="0" applyNumberFormat="1" applyFont="1" applyFill="1" applyBorder="1" applyAlignment="1">
      <alignment vertical="center"/>
    </xf>
    <xf numFmtId="10" fontId="84" fillId="53" borderId="50" xfId="523" applyNumberFormat="1" applyFont="1" applyFill="1" applyBorder="1"/>
    <xf numFmtId="10" fontId="84" fillId="53" borderId="50" xfId="0" applyNumberFormat="1" applyFont="1" applyFill="1" applyBorder="1"/>
    <xf numFmtId="0" fontId="0" fillId="53" borderId="0" xfId="0" applyFill="1" applyAlignment="1"/>
    <xf numFmtId="0" fontId="0" fillId="53" borderId="0" xfId="0" applyFill="1" applyAlignment="1">
      <alignment horizontal="left"/>
    </xf>
    <xf numFmtId="44" fontId="3" fillId="53" borderId="9" xfId="296" applyFill="1" applyBorder="1" applyAlignment="1">
      <alignment horizontal="right" vertical="center"/>
    </xf>
    <xf numFmtId="44" fontId="3" fillId="53" borderId="9" xfId="296" applyFill="1" applyBorder="1" applyAlignment="1">
      <alignment horizontal="left" vertical="center"/>
    </xf>
    <xf numFmtId="44" fontId="3" fillId="53" borderId="49" xfId="296" applyFill="1" applyBorder="1" applyAlignment="1">
      <alignment horizontal="right" vertical="center"/>
    </xf>
    <xf numFmtId="9" fontId="3" fillId="53" borderId="9" xfId="523" applyFill="1" applyBorder="1" applyAlignment="1">
      <alignment horizontal="right" vertical="center"/>
    </xf>
    <xf numFmtId="44" fontId="3" fillId="53" borderId="50" xfId="296" applyFill="1" applyBorder="1"/>
    <xf numFmtId="44" fontId="86" fillId="53" borderId="50" xfId="296" applyFont="1" applyFill="1" applyBorder="1" applyAlignment="1">
      <alignment vertical="center"/>
    </xf>
    <xf numFmtId="0" fontId="64" fillId="56" borderId="37" xfId="0" applyFont="1" applyFill="1" applyBorder="1" applyAlignment="1" applyProtection="1">
      <alignment vertical="center"/>
      <protection locked="0"/>
    </xf>
    <xf numFmtId="0" fontId="64" fillId="56" borderId="33" xfId="0" applyFont="1" applyFill="1" applyBorder="1" applyAlignment="1" applyProtection="1">
      <alignment vertical="center"/>
      <protection locked="0"/>
    </xf>
    <xf numFmtId="11" fontId="79" fillId="53" borderId="9" xfId="0" applyNumberFormat="1" applyFont="1" applyFill="1" applyBorder="1" applyAlignment="1">
      <alignment horizontal="center" vertical="center"/>
    </xf>
    <xf numFmtId="0" fontId="87" fillId="53" borderId="30" xfId="0" applyFont="1" applyFill="1" applyBorder="1" applyAlignment="1">
      <alignment horizontal="center" vertical="center" wrapText="1"/>
    </xf>
    <xf numFmtId="1" fontId="71" fillId="54" borderId="9" xfId="0" applyNumberFormat="1" applyFont="1" applyFill="1" applyBorder="1" applyAlignment="1" applyProtection="1">
      <alignment horizontal="center" vertical="center" wrapText="1"/>
      <protection locked="0"/>
    </xf>
    <xf numFmtId="44" fontId="69" fillId="54" borderId="58" xfId="296" applyFont="1" applyFill="1" applyBorder="1" applyAlignment="1" applyProtection="1">
      <alignment vertical="center" wrapText="1"/>
    </xf>
    <xf numFmtId="0" fontId="64" fillId="56" borderId="58" xfId="0" applyFont="1" applyFill="1" applyBorder="1" applyAlignment="1" applyProtection="1">
      <alignment vertical="center"/>
      <protection locked="0"/>
    </xf>
    <xf numFmtId="0" fontId="64" fillId="56" borderId="43" xfId="0" applyFont="1" applyFill="1" applyBorder="1" applyAlignment="1" applyProtection="1">
      <alignment vertical="center"/>
      <protection locked="0"/>
    </xf>
    <xf numFmtId="0" fontId="80" fillId="0" borderId="30" xfId="0" applyNumberFormat="1" applyFont="1" applyFill="1" applyBorder="1" applyAlignment="1">
      <alignment horizontal="center" vertical="center"/>
    </xf>
    <xf numFmtId="0" fontId="80" fillId="0" borderId="9" xfId="0" applyNumberFormat="1" applyFont="1" applyFill="1" applyBorder="1" applyAlignment="1">
      <alignment horizontal="center" vertical="center"/>
    </xf>
    <xf numFmtId="0" fontId="79" fillId="58" borderId="38" xfId="0" applyFont="1" applyFill="1" applyBorder="1" applyAlignment="1">
      <alignment horizontal="center" vertical="center" wrapText="1"/>
    </xf>
    <xf numFmtId="0" fontId="79" fillId="58" borderId="9" xfId="0" applyFont="1" applyFill="1" applyBorder="1" applyAlignment="1">
      <alignment horizontal="center" vertical="center" wrapText="1"/>
    </xf>
    <xf numFmtId="2" fontId="53" fillId="0" borderId="0" xfId="0" applyNumberFormat="1" applyFont="1" applyFill="1" applyBorder="1" applyAlignment="1" applyProtection="1">
      <alignment vertical="center"/>
    </xf>
    <xf numFmtId="2" fontId="53" fillId="0" borderId="0" xfId="0" applyNumberFormat="1" applyFont="1" applyFill="1" applyBorder="1" applyAlignment="1" applyProtection="1">
      <alignment horizontal="left" vertical="center"/>
    </xf>
    <xf numFmtId="2" fontId="60" fillId="53" borderId="59" xfId="0" applyNumberFormat="1" applyFont="1" applyFill="1" applyBorder="1" applyAlignment="1" applyProtection="1">
      <alignment horizontal="left" vertical="center"/>
    </xf>
    <xf numFmtId="2" fontId="60" fillId="53" borderId="0" xfId="0" applyNumberFormat="1" applyFont="1" applyFill="1" applyBorder="1" applyAlignment="1" applyProtection="1">
      <alignment horizontal="left" vertical="center"/>
    </xf>
    <xf numFmtId="0" fontId="79" fillId="58" borderId="60" xfId="0" applyFont="1" applyFill="1" applyBorder="1" applyAlignment="1">
      <alignment horizontal="center" vertical="center" wrapText="1"/>
    </xf>
    <xf numFmtId="4" fontId="72" fillId="55" borderId="0" xfId="0" applyNumberFormat="1" applyFont="1" applyFill="1" applyBorder="1" applyAlignment="1" applyProtection="1">
      <alignment horizontal="center" vertical="center" wrapText="1"/>
    </xf>
    <xf numFmtId="0" fontId="79" fillId="0" borderId="60" xfId="0" applyFont="1" applyFill="1" applyBorder="1" applyAlignment="1">
      <alignment horizontal="center" vertical="center" wrapText="1"/>
    </xf>
    <xf numFmtId="11" fontId="79" fillId="0" borderId="30" xfId="0" applyNumberFormat="1" applyFont="1" applyFill="1" applyBorder="1" applyAlignment="1">
      <alignment horizontal="center" vertical="center"/>
    </xf>
    <xf numFmtId="49" fontId="72" fillId="54" borderId="60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60" xfId="0" applyNumberFormat="1" applyFont="1" applyFill="1" applyBorder="1" applyAlignment="1">
      <alignment horizontal="center" vertical="center"/>
    </xf>
    <xf numFmtId="0" fontId="79" fillId="53" borderId="60" xfId="0" applyFont="1" applyFill="1" applyBorder="1" applyAlignment="1">
      <alignment horizontal="left" vertical="center" wrapText="1"/>
    </xf>
    <xf numFmtId="11" fontId="79" fillId="53" borderId="60" xfId="0" applyNumberFormat="1" applyFont="1" applyFill="1" applyBorder="1" applyAlignment="1">
      <alignment horizontal="center" vertical="center"/>
    </xf>
    <xf numFmtId="185" fontId="80" fillId="0" borderId="60" xfId="0" applyNumberFormat="1" applyFont="1" applyFill="1" applyBorder="1" applyAlignment="1">
      <alignment horizontal="center" vertical="center"/>
    </xf>
    <xf numFmtId="44" fontId="69" fillId="54" borderId="60" xfId="296" applyFont="1" applyFill="1" applyBorder="1" applyAlignment="1" applyProtection="1">
      <alignment horizontal="center" vertical="center" wrapText="1"/>
      <protection locked="0"/>
    </xf>
    <xf numFmtId="9" fontId="3" fillId="53" borderId="60" xfId="523" applyFill="1" applyBorder="1" applyAlignment="1">
      <alignment horizontal="right" vertical="center"/>
    </xf>
    <xf numFmtId="49" fontId="72" fillId="54" borderId="58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57" xfId="0" applyNumberFormat="1" applyFont="1" applyFill="1" applyBorder="1" applyAlignment="1">
      <alignment horizontal="center" vertical="center"/>
    </xf>
    <xf numFmtId="0" fontId="16" fillId="0" borderId="60" xfId="675" applyNumberFormat="1" applyFont="1" applyFill="1" applyBorder="1" applyAlignment="1" applyProtection="1">
      <alignment horizontal="center" vertical="center"/>
    </xf>
    <xf numFmtId="0" fontId="79" fillId="53" borderId="60" xfId="0" applyFont="1" applyFill="1" applyBorder="1" applyAlignment="1">
      <alignment horizontal="left" wrapText="1"/>
    </xf>
    <xf numFmtId="4" fontId="72" fillId="54" borderId="58" xfId="0" applyNumberFormat="1" applyFont="1" applyFill="1" applyBorder="1" applyAlignment="1" applyProtection="1">
      <alignment horizontal="right" vertical="center" wrapText="1"/>
      <protection locked="0"/>
    </xf>
    <xf numFmtId="0" fontId="62" fillId="54" borderId="58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166" fontId="71" fillId="56" borderId="25" xfId="0" applyNumberFormat="1" applyFont="1" applyFill="1" applyBorder="1" applyAlignment="1" applyProtection="1">
      <alignment horizontal="right" vertical="justify" wrapText="1"/>
    </xf>
    <xf numFmtId="166" fontId="71" fillId="56" borderId="39" xfId="0" applyNumberFormat="1" applyFont="1" applyFill="1" applyBorder="1" applyAlignment="1" applyProtection="1">
      <alignment horizontal="right" vertical="justify" wrapText="1"/>
    </xf>
    <xf numFmtId="166" fontId="71" fillId="56" borderId="43" xfId="0" applyNumberFormat="1" applyFont="1" applyFill="1" applyBorder="1" applyAlignment="1" applyProtection="1">
      <alignment horizontal="right" vertical="justify" wrapText="1"/>
    </xf>
    <xf numFmtId="166" fontId="71" fillId="56" borderId="40" xfId="0" applyNumberFormat="1" applyFont="1" applyFill="1" applyBorder="1" applyAlignment="1" applyProtection="1">
      <alignment horizontal="right" vertical="justify" wrapText="1"/>
    </xf>
    <xf numFmtId="0" fontId="16" fillId="0" borderId="41" xfId="675" applyNumberFormat="1" applyFont="1" applyFill="1" applyBorder="1" applyAlignment="1" applyProtection="1">
      <alignment horizontal="center" vertical="center"/>
    </xf>
    <xf numFmtId="0" fontId="16" fillId="0" borderId="42" xfId="675" applyNumberFormat="1" applyFont="1" applyFill="1" applyBorder="1" applyAlignment="1" applyProtection="1">
      <alignment horizontal="center" vertical="center"/>
    </xf>
    <xf numFmtId="2" fontId="60" fillId="53" borderId="19" xfId="0" applyNumberFormat="1" applyFont="1" applyFill="1" applyBorder="1" applyAlignment="1" applyProtection="1">
      <alignment horizontal="left" vertical="center"/>
    </xf>
    <xf numFmtId="2" fontId="57" fillId="53" borderId="28" xfId="0" applyNumberFormat="1" applyFont="1" applyFill="1" applyBorder="1" applyAlignment="1" applyProtection="1">
      <alignment horizontal="left" vertical="center"/>
    </xf>
    <xf numFmtId="2" fontId="60" fillId="53" borderId="28" xfId="0" applyNumberFormat="1" applyFont="1" applyFill="1" applyBorder="1" applyAlignment="1" applyProtection="1">
      <alignment horizontal="left" vertical="center"/>
    </xf>
    <xf numFmtId="17" fontId="75" fillId="53" borderId="9" xfId="0" applyNumberFormat="1" applyFont="1" applyFill="1" applyBorder="1" applyAlignment="1">
      <alignment horizontal="center" vertical="center"/>
    </xf>
    <xf numFmtId="17" fontId="75" fillId="53" borderId="48" xfId="0" applyNumberFormat="1" applyFont="1" applyFill="1" applyBorder="1" applyAlignment="1">
      <alignment horizontal="center" vertical="center"/>
    </xf>
    <xf numFmtId="0" fontId="83" fillId="53" borderId="47" xfId="0" applyFont="1" applyFill="1" applyBorder="1" applyAlignment="1">
      <alignment horizontal="center"/>
    </xf>
    <xf numFmtId="0" fontId="83" fillId="53" borderId="9" xfId="0" applyFont="1" applyFill="1" applyBorder="1" applyAlignment="1">
      <alignment horizontal="center"/>
    </xf>
    <xf numFmtId="0" fontId="83" fillId="53" borderId="48" xfId="0" applyFont="1" applyFill="1" applyBorder="1" applyAlignment="1">
      <alignment horizontal="center"/>
    </xf>
    <xf numFmtId="0" fontId="75" fillId="53" borderId="41" xfId="0" applyNumberFormat="1" applyFont="1" applyFill="1" applyBorder="1" applyAlignment="1">
      <alignment horizontal="center" vertical="center"/>
    </xf>
    <xf numFmtId="0" fontId="75" fillId="53" borderId="42" xfId="0" applyNumberFormat="1" applyFont="1" applyFill="1" applyBorder="1" applyAlignment="1">
      <alignment horizontal="center" vertical="center"/>
    </xf>
    <xf numFmtId="0" fontId="81" fillId="53" borderId="0" xfId="0" applyFont="1" applyFill="1" applyAlignment="1">
      <alignment horizontal="center"/>
    </xf>
    <xf numFmtId="0" fontId="0" fillId="53" borderId="0" xfId="0" applyFill="1" applyAlignment="1">
      <alignment horizontal="left"/>
    </xf>
    <xf numFmtId="0" fontId="82" fillId="53" borderId="44" xfId="0" applyFont="1" applyFill="1" applyBorder="1" applyAlignment="1">
      <alignment horizontal="center"/>
    </xf>
    <xf numFmtId="0" fontId="82" fillId="53" borderId="45" xfId="0" applyFont="1" applyFill="1" applyBorder="1" applyAlignment="1">
      <alignment horizontal="center"/>
    </xf>
    <xf numFmtId="0" fontId="82" fillId="53" borderId="46" xfId="0" applyFont="1" applyFill="1" applyBorder="1" applyAlignment="1">
      <alignment horizontal="center"/>
    </xf>
    <xf numFmtId="0" fontId="75" fillId="53" borderId="47" xfId="0" applyFont="1" applyFill="1" applyBorder="1" applyAlignment="1">
      <alignment horizontal="center" vertical="center"/>
    </xf>
    <xf numFmtId="0" fontId="75" fillId="53" borderId="9" xfId="0" applyFont="1" applyFill="1" applyBorder="1" applyAlignment="1">
      <alignment horizontal="center" vertical="center"/>
    </xf>
    <xf numFmtId="0" fontId="75" fillId="53" borderId="9" xfId="0" applyFont="1" applyFill="1" applyBorder="1" applyAlignment="1">
      <alignment horizontal="center"/>
    </xf>
    <xf numFmtId="0" fontId="75" fillId="53" borderId="48" xfId="0" applyFont="1" applyFill="1" applyBorder="1" applyAlignment="1">
      <alignment horizontal="center"/>
    </xf>
    <xf numFmtId="0" fontId="75" fillId="53" borderId="9" xfId="0" applyFont="1" applyFill="1" applyBorder="1" applyAlignment="1">
      <alignment horizontal="center" vertical="center" wrapText="1"/>
    </xf>
    <xf numFmtId="0" fontId="84" fillId="53" borderId="53" xfId="0" applyFont="1" applyFill="1" applyBorder="1" applyAlignment="1">
      <alignment horizontal="right"/>
    </xf>
    <xf numFmtId="0" fontId="84" fillId="53" borderId="55" xfId="0" applyFont="1" applyFill="1" applyBorder="1" applyAlignment="1">
      <alignment horizontal="right"/>
    </xf>
    <xf numFmtId="0" fontId="84" fillId="53" borderId="54" xfId="0" applyFont="1" applyFill="1" applyBorder="1" applyAlignment="1">
      <alignment horizontal="right"/>
    </xf>
    <xf numFmtId="0" fontId="84" fillId="53" borderId="51" xfId="0" applyFont="1" applyFill="1" applyBorder="1" applyAlignment="1">
      <alignment horizontal="right"/>
    </xf>
    <xf numFmtId="0" fontId="84" fillId="53" borderId="56" xfId="0" applyFont="1" applyFill="1" applyBorder="1" applyAlignment="1">
      <alignment horizontal="right"/>
    </xf>
    <xf numFmtId="0" fontId="84" fillId="53" borderId="52" xfId="0" applyFont="1" applyFill="1" applyBorder="1" applyAlignment="1">
      <alignment horizontal="right"/>
    </xf>
    <xf numFmtId="0" fontId="16" fillId="0" borderId="58" xfId="675" applyNumberFormat="1" applyFont="1" applyFill="1" applyBorder="1" applyAlignment="1" applyProtection="1">
      <alignment horizontal="center" vertical="center"/>
    </xf>
    <xf numFmtId="0" fontId="16" fillId="0" borderId="57" xfId="675" applyNumberFormat="1" applyFont="1" applyFill="1" applyBorder="1" applyAlignment="1" applyProtection="1">
      <alignment horizontal="center" vertical="center"/>
    </xf>
  </cellXfs>
  <cellStyles count="916">
    <cellStyle name="_CRONOGRAMA MODELO" xfId="1"/>
    <cellStyle name="_CRONOGRAMA MODELO_SERVIÇOS &amp; COMPOSIÇÕES (COR-SUDE2012) SUELY" xfId="2"/>
    <cellStyle name="_Teixeira Soares - EE Guarauna - REVISÃO - ADITIVO" xfId="3"/>
    <cellStyle name="_Teixeira Soares - EE Guarauna - REVISÃO - ADITIVO_SERVIÇOS &amp; COMPOSIÇÕES (COR-SUDE2012) SUELY" xfId="4"/>
    <cellStyle name="20% - Cor1" xfId="5"/>
    <cellStyle name="20% - Cor1 2" xfId="6"/>
    <cellStyle name="20% - Cor2" xfId="7"/>
    <cellStyle name="20% - Cor2 2" xfId="8"/>
    <cellStyle name="20% - Cor3" xfId="9"/>
    <cellStyle name="20% - Cor3 2" xfId="10"/>
    <cellStyle name="20% - Cor4" xfId="11"/>
    <cellStyle name="20% - Cor4 2" xfId="12"/>
    <cellStyle name="20% - Cor5" xfId="13"/>
    <cellStyle name="20% - Cor5 2" xfId="14"/>
    <cellStyle name="20% - Cor6" xfId="15"/>
    <cellStyle name="20% - Cor6 2" xfId="16"/>
    <cellStyle name="20% - Ênfase1 2" xfId="17"/>
    <cellStyle name="20% - Ênfase1 2 2" xfId="18"/>
    <cellStyle name="20% - Ênfase1 2 2 2" xfId="19"/>
    <cellStyle name="20% - Ênfase1 2 3" xfId="20"/>
    <cellStyle name="20% - Ênfase1 2 4" xfId="21"/>
    <cellStyle name="20% - Ênfase1 3" xfId="22"/>
    <cellStyle name="20% - Ênfase1 3 2" xfId="23"/>
    <cellStyle name="20% - Ênfase1 3 3" xfId="24"/>
    <cellStyle name="20% - Ênfase1 4" xfId="25"/>
    <cellStyle name="20% - Ênfase1 5" xfId="26"/>
    <cellStyle name="20% - Ênfase2 2" xfId="27"/>
    <cellStyle name="20% - Ênfase2 2 2" xfId="28"/>
    <cellStyle name="20% - Ênfase2 2 2 2" xfId="29"/>
    <cellStyle name="20% - Ênfase2 2 3" xfId="30"/>
    <cellStyle name="20% - Ênfase2 2 4" xfId="31"/>
    <cellStyle name="20% - Ênfase2 3" xfId="32"/>
    <cellStyle name="20% - Ênfase2 3 2" xfId="33"/>
    <cellStyle name="20% - Ênfase2 3 3" xfId="34"/>
    <cellStyle name="20% - Ênfase2 4" xfId="35"/>
    <cellStyle name="20% - Ênfase2 5" xfId="36"/>
    <cellStyle name="20% - Ênfase3 2" xfId="37"/>
    <cellStyle name="20% - Ênfase3 2 2" xfId="38"/>
    <cellStyle name="20% - Ênfase3 2 2 2" xfId="39"/>
    <cellStyle name="20% - Ênfase3 2 3" xfId="40"/>
    <cellStyle name="20% - Ênfase3 2 4" xfId="41"/>
    <cellStyle name="20% - Ênfase3 3" xfId="42"/>
    <cellStyle name="20% - Ênfase3 3 2" xfId="43"/>
    <cellStyle name="20% - Ênfase3 3 3" xfId="44"/>
    <cellStyle name="20% - Ênfase3 4" xfId="45"/>
    <cellStyle name="20% - Ênfase3 5" xfId="46"/>
    <cellStyle name="20% - Ênfase4 2" xfId="47"/>
    <cellStyle name="20% - Ênfase4 2 2" xfId="48"/>
    <cellStyle name="20% - Ênfase4 2 2 2" xfId="49"/>
    <cellStyle name="20% - Ênfase4 2 3" xfId="50"/>
    <cellStyle name="20% - Ênfase4 2 4" xfId="51"/>
    <cellStyle name="20% - Ênfase4 3" xfId="52"/>
    <cellStyle name="20% - Ênfase4 3 2" xfId="53"/>
    <cellStyle name="20% - Ênfase4 3 3" xfId="54"/>
    <cellStyle name="20% - Ênfase4 4" xfId="55"/>
    <cellStyle name="20% - Ênfase4 5" xfId="56"/>
    <cellStyle name="20% - Ênfase5 2" xfId="57"/>
    <cellStyle name="20% - Ênfase5 2 2" xfId="58"/>
    <cellStyle name="20% - Ênfase5 2 2 2" xfId="59"/>
    <cellStyle name="20% - Ênfase5 2 3" xfId="60"/>
    <cellStyle name="20% - Ênfase5 2 4" xfId="61"/>
    <cellStyle name="20% - Ênfase5 3" xfId="62"/>
    <cellStyle name="20% - Ênfase5 3 2" xfId="63"/>
    <cellStyle name="20% - Ênfase5 3 3" xfId="64"/>
    <cellStyle name="20% - Ênfase5 4" xfId="65"/>
    <cellStyle name="20% - Ênfase6 2" xfId="66"/>
    <cellStyle name="20% - Ênfase6 2 2" xfId="67"/>
    <cellStyle name="20% - Ênfase6 2 2 2" xfId="68"/>
    <cellStyle name="20% - Ênfase6 2 3" xfId="69"/>
    <cellStyle name="20% - Ênfase6 2 4" xfId="70"/>
    <cellStyle name="20% - Ênfase6 3" xfId="71"/>
    <cellStyle name="20% - Ênfase6 3 2" xfId="72"/>
    <cellStyle name="20% - Ênfase6 3 3" xfId="73"/>
    <cellStyle name="20% - Ênfase6 4" xfId="74"/>
    <cellStyle name="40% - Cor1" xfId="75"/>
    <cellStyle name="40% - Cor1 2" xfId="76"/>
    <cellStyle name="40% - Cor2" xfId="77"/>
    <cellStyle name="40% - Cor2 2" xfId="78"/>
    <cellStyle name="40% - Cor3" xfId="79"/>
    <cellStyle name="40% - Cor3 2" xfId="80"/>
    <cellStyle name="40% - Cor4" xfId="81"/>
    <cellStyle name="40% - Cor4 2" xfId="82"/>
    <cellStyle name="40% - Cor5" xfId="83"/>
    <cellStyle name="40% - Cor5 2" xfId="84"/>
    <cellStyle name="40% - Cor6" xfId="85"/>
    <cellStyle name="40% - Cor6 2" xfId="86"/>
    <cellStyle name="40% - Ênfase1 2" xfId="87"/>
    <cellStyle name="40% - Ênfase1 2 2" xfId="88"/>
    <cellStyle name="40% - Ênfase1 2 2 2" xfId="89"/>
    <cellStyle name="40% - Ênfase1 2 3" xfId="90"/>
    <cellStyle name="40% - Ênfase1 2 4" xfId="91"/>
    <cellStyle name="40% - Ênfase1 3" xfId="92"/>
    <cellStyle name="40% - Ênfase1 3 2" xfId="93"/>
    <cellStyle name="40% - Ênfase1 3 3" xfId="94"/>
    <cellStyle name="40% - Ênfase1 4" xfId="95"/>
    <cellStyle name="40% - Ênfase2 2" xfId="96"/>
    <cellStyle name="40% - Ênfase2 2 2" xfId="97"/>
    <cellStyle name="40% - Ênfase2 2 2 2" xfId="98"/>
    <cellStyle name="40% - Ênfase2 2 3" xfId="99"/>
    <cellStyle name="40% - Ênfase2 2 4" xfId="100"/>
    <cellStyle name="40% - Ênfase2 3" xfId="101"/>
    <cellStyle name="40% - Ênfase2 3 2" xfId="102"/>
    <cellStyle name="40% - Ênfase2 3 3" xfId="103"/>
    <cellStyle name="40% - Ênfase2 4" xfId="104"/>
    <cellStyle name="40% - Ênfase3 2" xfId="105"/>
    <cellStyle name="40% - Ênfase3 2 2" xfId="106"/>
    <cellStyle name="40% - Ênfase3 2 2 2" xfId="107"/>
    <cellStyle name="40% - Ênfase3 2 3" xfId="108"/>
    <cellStyle name="40% - Ênfase3 2 4" xfId="109"/>
    <cellStyle name="40% - Ênfase3 3" xfId="110"/>
    <cellStyle name="40% - Ênfase3 3 2" xfId="111"/>
    <cellStyle name="40% - Ênfase3 3 3" xfId="112"/>
    <cellStyle name="40% - Ênfase3 4" xfId="113"/>
    <cellStyle name="40% - Ênfase3 5" xfId="114"/>
    <cellStyle name="40% - Ênfase4 2" xfId="115"/>
    <cellStyle name="40% - Ênfase4 2 2" xfId="116"/>
    <cellStyle name="40% - Ênfase4 2 2 2" xfId="117"/>
    <cellStyle name="40% - Ênfase4 2 3" xfId="118"/>
    <cellStyle name="40% - Ênfase4 2 4" xfId="119"/>
    <cellStyle name="40% - Ênfase4 3" xfId="120"/>
    <cellStyle name="40% - Ênfase4 3 2" xfId="121"/>
    <cellStyle name="40% - Ênfase4 3 3" xfId="122"/>
    <cellStyle name="40% - Ênfase4 4" xfId="123"/>
    <cellStyle name="40% - Ênfase5 2" xfId="124"/>
    <cellStyle name="40% - Ênfase5 2 2" xfId="125"/>
    <cellStyle name="40% - Ênfase5 2 2 2" xfId="126"/>
    <cellStyle name="40% - Ênfase5 2 3" xfId="127"/>
    <cellStyle name="40% - Ênfase5 2 4" xfId="128"/>
    <cellStyle name="40% - Ênfase5 3" xfId="129"/>
    <cellStyle name="40% - Ênfase5 3 2" xfId="130"/>
    <cellStyle name="40% - Ênfase5 3 3" xfId="131"/>
    <cellStyle name="40% - Ênfase5 4" xfId="132"/>
    <cellStyle name="40% - Ênfase6 2" xfId="133"/>
    <cellStyle name="40% - Ênfase6 2 2" xfId="134"/>
    <cellStyle name="40% - Ênfase6 2 2 2" xfId="135"/>
    <cellStyle name="40% - Ênfase6 2 3" xfId="136"/>
    <cellStyle name="40% - Ênfase6 2 4" xfId="137"/>
    <cellStyle name="40% - Ênfase6 3" xfId="138"/>
    <cellStyle name="40% - Ênfase6 3 2" xfId="139"/>
    <cellStyle name="40% - Ênfase6 3 3" xfId="140"/>
    <cellStyle name="40% - Ênfase6 4" xfId="141"/>
    <cellStyle name="60% - Cor1" xfId="142"/>
    <cellStyle name="60% - Cor1 2" xfId="143"/>
    <cellStyle name="60% - Cor2" xfId="144"/>
    <cellStyle name="60% - Cor2 2" xfId="145"/>
    <cellStyle name="60% - Cor3" xfId="146"/>
    <cellStyle name="60% - Cor3 2" xfId="147"/>
    <cellStyle name="60% - Cor4" xfId="148"/>
    <cellStyle name="60% - Cor4 2" xfId="149"/>
    <cellStyle name="60% - Cor5" xfId="150"/>
    <cellStyle name="60% - Cor5 2" xfId="151"/>
    <cellStyle name="60% - Cor6" xfId="152"/>
    <cellStyle name="60% - Cor6 2" xfId="153"/>
    <cellStyle name="60% - Ênfase1 2" xfId="154"/>
    <cellStyle name="60% - Ênfase1 3" xfId="155"/>
    <cellStyle name="60% - Ênfase2 2" xfId="156"/>
    <cellStyle name="60% - Ênfase2 3" xfId="157"/>
    <cellStyle name="60% - Ênfase3 2" xfId="158"/>
    <cellStyle name="60% - Ênfase3 2 2" xfId="159"/>
    <cellStyle name="60% - Ênfase3 3" xfId="160"/>
    <cellStyle name="60% - Ênfase4 2" xfId="161"/>
    <cellStyle name="60% - Ênfase4 2 2" xfId="162"/>
    <cellStyle name="60% - Ênfase4 3" xfId="163"/>
    <cellStyle name="60% - Ênfase5 2" xfId="164"/>
    <cellStyle name="60% - Ênfase5 3" xfId="165"/>
    <cellStyle name="60% - Ênfase6 2" xfId="166"/>
    <cellStyle name="60% - Ênfase6 2 2" xfId="167"/>
    <cellStyle name="60% - Ênfase6 3" xfId="168"/>
    <cellStyle name="Bom 2" xfId="169"/>
    <cellStyle name="Bom 3" xfId="170"/>
    <cellStyle name="Cabeçalho 1" xfId="171"/>
    <cellStyle name="Cabeçalho 1 2" xfId="172"/>
    <cellStyle name="Cabeçalho 2" xfId="173"/>
    <cellStyle name="Cabeçalho 2 2" xfId="174"/>
    <cellStyle name="Cabeçalho 3" xfId="175"/>
    <cellStyle name="Cabeçalho 3 2" xfId="176"/>
    <cellStyle name="Cabeçalho 4" xfId="177"/>
    <cellStyle name="Cabeçalho 4 2" xfId="178"/>
    <cellStyle name="Cálculo 2" xfId="179"/>
    <cellStyle name="Cálculo 2 2" xfId="180"/>
    <cellStyle name="Cálculo 2 2 2" xfId="181"/>
    <cellStyle name="Cálculo 2 2_CÁLCULO DE HORAS - tabela MARÇO 2014" xfId="182"/>
    <cellStyle name="Cálculo 2 3" xfId="183"/>
    <cellStyle name="Cálculo 2 3 2" xfId="184"/>
    <cellStyle name="Cálculo 2 3_CÁLCULO DE HORAS - tabela MARÇO 2014" xfId="185"/>
    <cellStyle name="Cálculo 2 4" xfId="186"/>
    <cellStyle name="Cálculo 2_AQPNG_ORC_R01_2013_11_22(OBRA COMPLETA) 29112013-2" xfId="187"/>
    <cellStyle name="Cálculo 3" xfId="188"/>
    <cellStyle name="Cálculo 3 2" xfId="189"/>
    <cellStyle name="Cálculo 3_CÁLCULO DE HORAS - tabela MARÇO 2014" xfId="190"/>
    <cellStyle name="category" xfId="191"/>
    <cellStyle name="Célula de Verificação 2" xfId="192"/>
    <cellStyle name="Célula de Verificação 3" xfId="193"/>
    <cellStyle name="Célula Ligada" xfId="194"/>
    <cellStyle name="Célula Ligada 2" xfId="195"/>
    <cellStyle name="Célula Vinculada 2" xfId="196"/>
    <cellStyle name="Célula Vinculada 3" xfId="197"/>
    <cellStyle name="Comma" xfId="198"/>
    <cellStyle name="Comma [0]_aola" xfId="199"/>
    <cellStyle name="Comma_5 Series SW" xfId="200"/>
    <cellStyle name="Comma0" xfId="201"/>
    <cellStyle name="Comma0 - Modelo1" xfId="202"/>
    <cellStyle name="Comma0 - Style1" xfId="203"/>
    <cellStyle name="Comma1 - Modelo2" xfId="204"/>
    <cellStyle name="Comma1 - Style2" xfId="205"/>
    <cellStyle name="Cor1" xfId="206"/>
    <cellStyle name="Cor1 2" xfId="207"/>
    <cellStyle name="Cor2" xfId="208"/>
    <cellStyle name="Cor2 2" xfId="209"/>
    <cellStyle name="Cor3" xfId="210"/>
    <cellStyle name="Cor3 2" xfId="211"/>
    <cellStyle name="Cor4" xfId="212"/>
    <cellStyle name="Cor4 2" xfId="213"/>
    <cellStyle name="Cor5" xfId="214"/>
    <cellStyle name="Cor5 2" xfId="215"/>
    <cellStyle name="Cor6" xfId="216"/>
    <cellStyle name="Cor6 2" xfId="217"/>
    <cellStyle name="Correcto" xfId="218"/>
    <cellStyle name="Correcto 2" xfId="219"/>
    <cellStyle name="Currency" xfId="220"/>
    <cellStyle name="Currency $" xfId="221"/>
    <cellStyle name="Currency [0]_1995" xfId="222"/>
    <cellStyle name="Currency_1995" xfId="223"/>
    <cellStyle name="Currency0" xfId="224"/>
    <cellStyle name="Date" xfId="225"/>
    <cellStyle name="Dia" xfId="226"/>
    <cellStyle name="Encabez1" xfId="227"/>
    <cellStyle name="Encabez2" xfId="228"/>
    <cellStyle name="Ênfase1 2" xfId="229"/>
    <cellStyle name="Ênfase1 3" xfId="230"/>
    <cellStyle name="Ênfase2 2" xfId="231"/>
    <cellStyle name="Ênfase2 3" xfId="232"/>
    <cellStyle name="Ênfase3 2" xfId="233"/>
    <cellStyle name="Ênfase3 3" xfId="234"/>
    <cellStyle name="Ênfase4 2" xfId="235"/>
    <cellStyle name="Ênfase4 3" xfId="236"/>
    <cellStyle name="Ênfase5 2" xfId="237"/>
    <cellStyle name="Ênfase5 3" xfId="238"/>
    <cellStyle name="Ênfase6 2" xfId="239"/>
    <cellStyle name="Ênfase6 3" xfId="240"/>
    <cellStyle name="Entrada 2" xfId="241"/>
    <cellStyle name="Entrada 2 2" xfId="242"/>
    <cellStyle name="Entrada 2 2 2" xfId="243"/>
    <cellStyle name="Entrada 2 2_CÁLCULO DE HORAS - tabela MARÇO 2014" xfId="244"/>
    <cellStyle name="Entrada 2 3" xfId="245"/>
    <cellStyle name="Entrada 2 3 2" xfId="246"/>
    <cellStyle name="Entrada 2 3_CÁLCULO DE HORAS - tabela MARÇO 2014" xfId="247"/>
    <cellStyle name="Entrada 2 4" xfId="248"/>
    <cellStyle name="Entrada 2_AQPNG_ORC_R01_2013_11_22(OBRA COMPLETA) 29112013-2" xfId="249"/>
    <cellStyle name="Entrada 3" xfId="250"/>
    <cellStyle name="Entrada 3 2" xfId="251"/>
    <cellStyle name="Entrada 3_CÁLCULO DE HORAS - tabela MARÇO 2014" xfId="252"/>
    <cellStyle name="ESPECM" xfId="253"/>
    <cellStyle name="ESPECM 2" xfId="761"/>
    <cellStyle name="Estilo 1" xfId="254"/>
    <cellStyle name="Estilo 1 2" xfId="255"/>
    <cellStyle name="Estilo 1_AQPNG_ORC_R01_2013_11_22(OBRA COMPLETA) 29112013-2" xfId="256"/>
    <cellStyle name="Euro" xfId="257"/>
    <cellStyle name="Excel Built-in Comma" xfId="258"/>
    <cellStyle name="Excel Built-in Comma 2" xfId="259"/>
    <cellStyle name="Excel Built-in Comma 2 2" xfId="260"/>
    <cellStyle name="Excel Built-in Comma 3" xfId="261"/>
    <cellStyle name="Excel Built-in Comma 4" xfId="262"/>
    <cellStyle name="Excel Built-in Comma 5" xfId="263"/>
    <cellStyle name="Excel Built-in Normal" xfId="264"/>
    <cellStyle name="Excel Built-in Normal 2" xfId="265"/>
    <cellStyle name="Excel Built-in Normal 2 2" xfId="266"/>
    <cellStyle name="Excel Built-in Normal 3" xfId="267"/>
    <cellStyle name="Excel Built-in Normal 4" xfId="268"/>
    <cellStyle name="Excel Built-in Normal 5" xfId="269"/>
    <cellStyle name="Excel Built-in Normal_Planilha RETROFIT PALÁCIO - VRF  DEZEMBRO  2013 CRONOGRAMA 15 MESES _ R02 - 2" xfId="270"/>
    <cellStyle name="F2" xfId="271"/>
    <cellStyle name="F3" xfId="272"/>
    <cellStyle name="F4" xfId="273"/>
    <cellStyle name="F5" xfId="274"/>
    <cellStyle name="F6" xfId="275"/>
    <cellStyle name="F7" xfId="276"/>
    <cellStyle name="F8" xfId="277"/>
    <cellStyle name="Fijo" xfId="278"/>
    <cellStyle name="Financiero" xfId="279"/>
    <cellStyle name="Fixed" xfId="280"/>
    <cellStyle name="Followed Hyperlink" xfId="281"/>
    <cellStyle name="Grey" xfId="282"/>
    <cellStyle name="HEADER" xfId="283"/>
    <cellStyle name="Heading 1" xfId="284"/>
    <cellStyle name="Heading 2" xfId="285"/>
    <cellStyle name="Hiperlink 2" xfId="286"/>
    <cellStyle name="Hyperlink" xfId="287" builtinId="8"/>
    <cellStyle name="Incorrecto" xfId="288"/>
    <cellStyle name="Incorrecto 2" xfId="289"/>
    <cellStyle name="Incorreto 2" xfId="290"/>
    <cellStyle name="Incorreto 3" xfId="291"/>
    <cellStyle name="Input [yellow]" xfId="292"/>
    <cellStyle name="Millares [0]_10 AVERIAS MASIVAS + ANT" xfId="293"/>
    <cellStyle name="Millares_10 AVERIAS MASIVAS + ANT" xfId="294"/>
    <cellStyle name="Model" xfId="295"/>
    <cellStyle name="Moeda" xfId="296" builtinId="4"/>
    <cellStyle name="Moeda 10" xfId="297"/>
    <cellStyle name="Moeda 10 2" xfId="763"/>
    <cellStyle name="Moeda 11" xfId="298"/>
    <cellStyle name="Moeda 11 2" xfId="764"/>
    <cellStyle name="Moeda 12" xfId="299"/>
    <cellStyle name="Moeda 12 2" xfId="765"/>
    <cellStyle name="Moeda 13" xfId="762"/>
    <cellStyle name="Moeda 2" xfId="300"/>
    <cellStyle name="Moeda 2 2" xfId="301"/>
    <cellStyle name="Moeda 2 2 2" xfId="302"/>
    <cellStyle name="Moeda 2 2 2 2" xfId="766"/>
    <cellStyle name="Moeda 2 2 3" xfId="303"/>
    <cellStyle name="Moeda 2 2 3 2" xfId="767"/>
    <cellStyle name="Moeda 2 2 4" xfId="304"/>
    <cellStyle name="Moeda 2 2_AQPNG_ORC_R01_2013_11_22(OBRA COMPLETA) 29112013-2" xfId="305"/>
    <cellStyle name="Moeda 2 3" xfId="306"/>
    <cellStyle name="Moeda 2 3 2" xfId="307"/>
    <cellStyle name="Moeda 2 3_AQPNG_ORC_R01_2013_11_22(OBRA COMPLETA) 29112013-2" xfId="308"/>
    <cellStyle name="Moeda 2 4" xfId="309"/>
    <cellStyle name="Moeda 2 4 2" xfId="768"/>
    <cellStyle name="Moeda 2 5" xfId="310"/>
    <cellStyle name="Moeda 2_AQPNG_ORC_R01_2013_11_22(OBRA COMPLETA) 29112013-2" xfId="311"/>
    <cellStyle name="Moeda 3" xfId="312"/>
    <cellStyle name="Moeda 3 2" xfId="313"/>
    <cellStyle name="Moeda 3 2 2" xfId="314"/>
    <cellStyle name="Moeda 3 2 2 2" xfId="769"/>
    <cellStyle name="Moeda 3 2_AQPNG_ORC_R01_2013_11_22(OBRA COMPLETA) 29112013-2" xfId="315"/>
    <cellStyle name="Moeda 3 3" xfId="316"/>
    <cellStyle name="Moeda 3 3 2" xfId="317"/>
    <cellStyle name="Moeda 3 3 2 2" xfId="770"/>
    <cellStyle name="Moeda 3 3_AQPNG_ORC_R01_2013_11_22(OBRA COMPLETA) 29112013-2" xfId="318"/>
    <cellStyle name="Moeda 3 4" xfId="319"/>
    <cellStyle name="Moeda 3 4 2" xfId="771"/>
    <cellStyle name="Moeda 3_AQPNG_ORC_R01_2013_11_22(OBRA COMPLETA) 29112013-2" xfId="320"/>
    <cellStyle name="Moeda 4" xfId="321"/>
    <cellStyle name="Moeda 4 2" xfId="322"/>
    <cellStyle name="Moeda 4 2 2" xfId="323"/>
    <cellStyle name="Moeda 4 2 2 2" xfId="324"/>
    <cellStyle name="Moeda 4 2 2 2 2" xfId="773"/>
    <cellStyle name="Moeda 4 2 2 3" xfId="772"/>
    <cellStyle name="Moeda 4 2 3" xfId="325"/>
    <cellStyle name="Moeda 4 2 3 2" xfId="774"/>
    <cellStyle name="Moeda 4 2 4" xfId="326"/>
    <cellStyle name="Moeda 4 2 4 2" xfId="775"/>
    <cellStyle name="Moeda 4 2_AQPNG_ORC_R01_2013_11_22(OBRA COMPLETA) 29112013-2" xfId="327"/>
    <cellStyle name="Moeda 4 3" xfId="328"/>
    <cellStyle name="Moeda 4 3 2" xfId="329"/>
    <cellStyle name="Moeda 4 3 2 2" xfId="777"/>
    <cellStyle name="Moeda 4 3 3" xfId="330"/>
    <cellStyle name="Moeda 4 3 3 2" xfId="778"/>
    <cellStyle name="Moeda 4 3 4" xfId="776"/>
    <cellStyle name="Moeda 4 4" xfId="331"/>
    <cellStyle name="Moeda 4 4 2" xfId="779"/>
    <cellStyle name="Moeda 4 5" xfId="332"/>
    <cellStyle name="Moeda 4 5 2" xfId="780"/>
    <cellStyle name="Moeda 4_AQPNG_ORC_R01_2013_11_22(OBRA COMPLETA) 29112013-2" xfId="333"/>
    <cellStyle name="Moeda 5" xfId="334"/>
    <cellStyle name="Moeda 5 10" xfId="335"/>
    <cellStyle name="Moeda 5 10 2" xfId="781"/>
    <cellStyle name="Moeda 5 11" xfId="336"/>
    <cellStyle name="Moeda 5 11 2" xfId="782"/>
    <cellStyle name="Moeda 5 2" xfId="337"/>
    <cellStyle name="Moeda 5 2 2" xfId="338"/>
    <cellStyle name="Moeda 5 2 2 2" xfId="339"/>
    <cellStyle name="Moeda 5 2 2 2 2" xfId="785"/>
    <cellStyle name="Moeda 5 2 2 3" xfId="340"/>
    <cellStyle name="Moeda 5 2 2 3 2" xfId="786"/>
    <cellStyle name="Moeda 5 2 2 4" xfId="784"/>
    <cellStyle name="Moeda 5 2 3" xfId="341"/>
    <cellStyle name="Moeda 5 2 3 2" xfId="342"/>
    <cellStyle name="Moeda 5 2 3 2 2" xfId="788"/>
    <cellStyle name="Moeda 5 2 3 3" xfId="787"/>
    <cellStyle name="Moeda 5 2 4" xfId="343"/>
    <cellStyle name="Moeda 5 2 4 2" xfId="789"/>
    <cellStyle name="Moeda 5 2 5" xfId="344"/>
    <cellStyle name="Moeda 5 2 5 2" xfId="790"/>
    <cellStyle name="Moeda 5 2 6" xfId="783"/>
    <cellStyle name="Moeda 5 3" xfId="345"/>
    <cellStyle name="Moeda 5 3 2" xfId="346"/>
    <cellStyle name="Moeda 5 3 2 2" xfId="347"/>
    <cellStyle name="Moeda 5 3 2 2 2" xfId="793"/>
    <cellStyle name="Moeda 5 3 2 3" xfId="792"/>
    <cellStyle name="Moeda 5 3 3" xfId="348"/>
    <cellStyle name="Moeda 5 3 3 2" xfId="794"/>
    <cellStyle name="Moeda 5 3 4" xfId="349"/>
    <cellStyle name="Moeda 5 3 4 2" xfId="795"/>
    <cellStyle name="Moeda 5 3 5" xfId="791"/>
    <cellStyle name="Moeda 5 4" xfId="350"/>
    <cellStyle name="Moeda 5 4 2" xfId="796"/>
    <cellStyle name="Moeda 5 5" xfId="351"/>
    <cellStyle name="Moeda 5 5 2" xfId="352"/>
    <cellStyle name="Moeda 5 5 2 2" xfId="798"/>
    <cellStyle name="Moeda 5 5 3" xfId="353"/>
    <cellStyle name="Moeda 5 5 3 2" xfId="799"/>
    <cellStyle name="Moeda 5 5 4" xfId="797"/>
    <cellStyle name="Moeda 5 6" xfId="354"/>
    <cellStyle name="Moeda 5 6 2" xfId="355"/>
    <cellStyle name="Moeda 5 6 2 2" xfId="801"/>
    <cellStyle name="Moeda 5 6 3" xfId="356"/>
    <cellStyle name="Moeda 5 6 3 2" xfId="802"/>
    <cellStyle name="Moeda 5 6 4" xfId="800"/>
    <cellStyle name="Moeda 5 7" xfId="357"/>
    <cellStyle name="Moeda 5 7 2" xfId="358"/>
    <cellStyle name="Moeda 5 7 2 2" xfId="804"/>
    <cellStyle name="Moeda 5 7 3" xfId="803"/>
    <cellStyle name="Moeda 5 8" xfId="359"/>
    <cellStyle name="Moeda 5 8 2" xfId="360"/>
    <cellStyle name="Moeda 5 8 2 2" xfId="806"/>
    <cellStyle name="Moeda 5 8 3" xfId="805"/>
    <cellStyle name="Moeda 5 9" xfId="361"/>
    <cellStyle name="Moeda 5 9 2" xfId="807"/>
    <cellStyle name="Moeda 5_AQPNG_ORC_R01_2013_11_22(OBRA COMPLETA) 29112013-2" xfId="362"/>
    <cellStyle name="Moeda 6" xfId="363"/>
    <cellStyle name="Moeda 6 2" xfId="364"/>
    <cellStyle name="Moeda 6 2 2" xfId="365"/>
    <cellStyle name="Moeda 6 2 2 2" xfId="809"/>
    <cellStyle name="Moeda 6 2 3" xfId="808"/>
    <cellStyle name="Moeda 6 3" xfId="366"/>
    <cellStyle name="Moeda 6 3 2" xfId="810"/>
    <cellStyle name="Moeda 6 4" xfId="367"/>
    <cellStyle name="Moeda 6 4 2" xfId="811"/>
    <cellStyle name="Moeda 6_AQPNG_ORC_R01_2013_11_22(OBRA COMPLETA) 29112013-2" xfId="368"/>
    <cellStyle name="Moeda 7" xfId="369"/>
    <cellStyle name="Moeda 7 2" xfId="370"/>
    <cellStyle name="Moeda 7 2 2" xfId="813"/>
    <cellStyle name="Moeda 7 3" xfId="812"/>
    <cellStyle name="Moeda 8" xfId="371"/>
    <cellStyle name="Moeda 8 2" xfId="372"/>
    <cellStyle name="Moeda 8 2 2" xfId="815"/>
    <cellStyle name="Moeda 8 3" xfId="814"/>
    <cellStyle name="Moeda 9" xfId="373"/>
    <cellStyle name="Moeda 9 2" xfId="816"/>
    <cellStyle name="Moneda [0]_10 AVERIAS MASIVAS + ANT" xfId="374"/>
    <cellStyle name="Moneda_10 AVERIAS MASIVAS + ANT" xfId="375"/>
    <cellStyle name="Monetario" xfId="376"/>
    <cellStyle name="Neutra 2" xfId="377"/>
    <cellStyle name="Neutra 3" xfId="378"/>
    <cellStyle name="Neutro" xfId="379"/>
    <cellStyle name="Neutro 2" xfId="380"/>
    <cellStyle name="no dec" xfId="381"/>
    <cellStyle name="Normal" xfId="0" builtinId="0"/>
    <cellStyle name="Normal - Style1" xfId="382"/>
    <cellStyle name="Normal 10" xfId="383"/>
    <cellStyle name="Normal 10 2" xfId="384"/>
    <cellStyle name="Normal 10 3" xfId="385"/>
    <cellStyle name="Normal 10 3 2" xfId="386"/>
    <cellStyle name="Normal 10 4" xfId="387"/>
    <cellStyle name="Normal 10 5" xfId="388"/>
    <cellStyle name="Normal 10_AQPNG_ORC_R01_2013_11_22(OBRA COMPLETA) 29112013-2" xfId="389"/>
    <cellStyle name="Normal 11" xfId="390"/>
    <cellStyle name="Normal 11 2" xfId="391"/>
    <cellStyle name="Normal 11 2 2" xfId="392"/>
    <cellStyle name="Normal 11 3" xfId="393"/>
    <cellStyle name="Normal 11 4" xfId="394"/>
    <cellStyle name="Normal 11 5" xfId="395"/>
    <cellStyle name="Normal 11_AQPNG_ORC_R01_2013_11_22(OBRA COMPLETA) 29112013-2" xfId="396"/>
    <cellStyle name="Normal 12" xfId="397"/>
    <cellStyle name="Normal 12 2" xfId="398"/>
    <cellStyle name="Normal 12 2 2" xfId="399"/>
    <cellStyle name="Normal 12 2 2 2" xfId="818"/>
    <cellStyle name="Normal 12 2 3" xfId="400"/>
    <cellStyle name="Normal 12 2 3 2" xfId="819"/>
    <cellStyle name="Normal 12 2 4" xfId="817"/>
    <cellStyle name="Normal 12 2_CÁLCULO DE HORAS - tabela MARÇO 2014" xfId="401"/>
    <cellStyle name="Normal 12 3" xfId="402"/>
    <cellStyle name="Normal 12 3 2" xfId="403"/>
    <cellStyle name="Normal 12 3 2 2" xfId="821"/>
    <cellStyle name="Normal 12 3 3" xfId="820"/>
    <cellStyle name="Normal 12 3_CÁLCULO DE HORAS - tabela MARÇO 2014" xfId="404"/>
    <cellStyle name="Normal 12 4" xfId="405"/>
    <cellStyle name="Normal 12 4 2" xfId="822"/>
    <cellStyle name="Normal 12 5" xfId="406"/>
    <cellStyle name="Normal 12 5 2" xfId="823"/>
    <cellStyle name="Normal 12_AQPNG_ORC_R01_2013_11_22(OBRA COMPLETA) 29112013-2" xfId="407"/>
    <cellStyle name="Normal 13" xfId="408"/>
    <cellStyle name="Normal 14" xfId="409"/>
    <cellStyle name="Normal 15" xfId="410"/>
    <cellStyle name="Normal 16" xfId="411"/>
    <cellStyle name="Normal 17" xfId="412"/>
    <cellStyle name="Normal 18" xfId="413"/>
    <cellStyle name="Normal 19" xfId="414"/>
    <cellStyle name="Normal 2" xfId="415"/>
    <cellStyle name="Normal 2 2" xfId="416"/>
    <cellStyle name="Normal 2 2 2" xfId="417"/>
    <cellStyle name="Normal 2 2 3" xfId="418"/>
    <cellStyle name="Normal 2 2 3 2" xfId="419"/>
    <cellStyle name="Normal 2 2 4" xfId="420"/>
    <cellStyle name="Normal 2 2 4 2" xfId="421"/>
    <cellStyle name="Normal 2 2 5" xfId="422"/>
    <cellStyle name="Normal 2 2 6" xfId="423"/>
    <cellStyle name="Normal 2 2 7" xfId="424"/>
    <cellStyle name="Normal 2 2_CEEP BANDEIRANTES - REV. SUELY" xfId="425"/>
    <cellStyle name="Normal 2 3" xfId="426"/>
    <cellStyle name="Normal 2 3 2" xfId="427"/>
    <cellStyle name="Normal 2 3 2 2" xfId="428"/>
    <cellStyle name="Normal 2 3 2 3" xfId="429"/>
    <cellStyle name="Normal 2 3 3" xfId="430"/>
    <cellStyle name="Normal 2 3 4" xfId="431"/>
    <cellStyle name="Normal 2 4" xfId="432"/>
    <cellStyle name="Normal 2 4 2" xfId="433"/>
    <cellStyle name="Normal 2 5" xfId="434"/>
    <cellStyle name="Normal 2 6" xfId="435"/>
    <cellStyle name="Normal 2_0130.02.IMUNIZAÇÃO SGA_PLANILHA ORÇAMENTARIA.R05" xfId="436"/>
    <cellStyle name="Normal 20" xfId="437"/>
    <cellStyle name="Normal 21" xfId="438"/>
    <cellStyle name="Normal 22" xfId="439"/>
    <cellStyle name="Normal 23" xfId="440"/>
    <cellStyle name="Normal 24" xfId="441"/>
    <cellStyle name="Normal 25" xfId="442"/>
    <cellStyle name="Normal 26" xfId="443"/>
    <cellStyle name="Normal 27" xfId="444"/>
    <cellStyle name="Normal 27 2" xfId="826"/>
    <cellStyle name="Normal 28" xfId="445"/>
    <cellStyle name="Normal 29" xfId="914"/>
    <cellStyle name="Normal 3" xfId="446"/>
    <cellStyle name="Normal 3 2" xfId="447"/>
    <cellStyle name="Normal 3 3" xfId="448"/>
    <cellStyle name="Normal 3 3 2" xfId="449"/>
    <cellStyle name="Normal 3 4" xfId="450"/>
    <cellStyle name="Normal 3 5" xfId="451"/>
    <cellStyle name="Normal 3 6" xfId="452"/>
    <cellStyle name="Normal 3_Planilha RETROFIT PALÁCIO - VRF  DEZEMBRO  2013 CRONOGRAMA 15 MESES _ R02 - 2" xfId="453"/>
    <cellStyle name="Normal 30" xfId="915"/>
    <cellStyle name="Normal 32" xfId="454"/>
    <cellStyle name="Normal 4" xfId="455"/>
    <cellStyle name="Normal 4 10" xfId="456"/>
    <cellStyle name="Normal 4 2" xfId="457"/>
    <cellStyle name="Normal 4 3" xfId="458"/>
    <cellStyle name="Normal 4 3 2" xfId="459"/>
    <cellStyle name="Normal 4 3 2 2" xfId="460"/>
    <cellStyle name="Normal 4 3 3" xfId="461"/>
    <cellStyle name="Normal 4 3 4" xfId="462"/>
    <cellStyle name="Normal 4 3_AQPNG_ORC_R01_2013_11_22(OBRA COMPLETA) 29112013-2" xfId="463"/>
    <cellStyle name="Normal 4 4" xfId="464"/>
    <cellStyle name="Normal 4 4 2" xfId="465"/>
    <cellStyle name="Normal 4 5" xfId="466"/>
    <cellStyle name="Normal 4 6" xfId="467"/>
    <cellStyle name="Normal 4 7" xfId="468"/>
    <cellStyle name="Normal 4 8" xfId="469"/>
    <cellStyle name="Normal 4_CEEP BANDEIRANTES - REV. SUELY" xfId="470"/>
    <cellStyle name="Normal 40" xfId="471"/>
    <cellStyle name="Normal 44" xfId="472"/>
    <cellStyle name="Normal 5" xfId="473"/>
    <cellStyle name="Normal 5 2" xfId="474"/>
    <cellStyle name="Normal 5 3" xfId="475"/>
    <cellStyle name="Normal 5 4" xfId="476"/>
    <cellStyle name="Normal 6" xfId="477"/>
    <cellStyle name="Normal 6 2" xfId="478"/>
    <cellStyle name="Normal 6 2 2" xfId="479"/>
    <cellStyle name="Normal 6 3" xfId="480"/>
    <cellStyle name="Normal 6_Cópia de CEEP INDÍGENA DO PARANÁ  - LICITAÇÃO" xfId="481"/>
    <cellStyle name="Normal 7" xfId="482"/>
    <cellStyle name="Normal 7 2" xfId="483"/>
    <cellStyle name="Normal 8" xfId="484"/>
    <cellStyle name="Normal 8 2" xfId="485"/>
    <cellStyle name="Normal 8 3" xfId="486"/>
    <cellStyle name="Normal 9" xfId="487"/>
    <cellStyle name="Normal 9 2" xfId="488"/>
    <cellStyle name="Normal 9 3" xfId="489"/>
    <cellStyle name="Normal 9_AQPNG_ORC_R01_2013_11_22(OBRA COMPLETA) 29112013-2" xfId="490"/>
    <cellStyle name="Nota 2" xfId="491"/>
    <cellStyle name="Nota 2 2" xfId="492"/>
    <cellStyle name="Nota 2 2 2" xfId="493"/>
    <cellStyle name="Nota 2 2_CÁLCULO DE HORAS - tabela MARÇO 2014" xfId="494"/>
    <cellStyle name="Nota 2 3" xfId="495"/>
    <cellStyle name="Nota 2 3 2" xfId="496"/>
    <cellStyle name="Nota 2 3_CÁLCULO DE HORAS - tabela MARÇO 2014" xfId="497"/>
    <cellStyle name="Nota 2 4" xfId="498"/>
    <cellStyle name="Nota 2_AQPNG_ORC_R01_2013_11_22(OBRA COMPLETA) 29112013-2" xfId="499"/>
    <cellStyle name="Nota 3" xfId="500"/>
    <cellStyle name="Nota 3 2" xfId="501"/>
    <cellStyle name="Nota 3_CÁLCULO DE HORAS - tabela MARÇO 2014" xfId="502"/>
    <cellStyle name="Nota 4" xfId="503"/>
    <cellStyle name="Nota 5" xfId="504"/>
    <cellStyle name="Nota 6" xfId="505"/>
    <cellStyle name="Nota 6 2" xfId="506"/>
    <cellStyle name="Percent" xfId="507"/>
    <cellStyle name="Percent [2]" xfId="508"/>
    <cellStyle name="Percentagem 2" xfId="509"/>
    <cellStyle name="Percentagem 2 2" xfId="510"/>
    <cellStyle name="Percentagem 2 3" xfId="511"/>
    <cellStyle name="Percentagem 2_AQPNG_ORC_R01_2013_11_22(OBRA COMPLETA) 29112013-2" xfId="512"/>
    <cellStyle name="Percentagem 3" xfId="513"/>
    <cellStyle name="Percentagem 3 2" xfId="514"/>
    <cellStyle name="Percentagem 3_AQPNG_ORC_R01_2013_11_22(OBRA COMPLETA) 29112013-2" xfId="515"/>
    <cellStyle name="Percentagem 4" xfId="516"/>
    <cellStyle name="Percentagem 4 2" xfId="517"/>
    <cellStyle name="Percentagem 4_AQPNG_ORC_R01_2013_11_22(OBRA COMPLETA) 29112013-2" xfId="518"/>
    <cellStyle name="PLANILHA ANALITICA" xfId="519"/>
    <cellStyle name="PLANILHA ANALITICA 2" xfId="520"/>
    <cellStyle name="PLANILHA ANALITICA_AQPNG_ORC_R01_2013_11_22(OBRA COMPLETA) 29112013-2" xfId="521"/>
    <cellStyle name="planilhas" xfId="522"/>
    <cellStyle name="Porcentagem" xfId="523" builtinId="5"/>
    <cellStyle name="Porcentagem 10" xfId="824"/>
    <cellStyle name="Porcentagem 2" xfId="524"/>
    <cellStyle name="Porcentagem 2 10" xfId="525"/>
    <cellStyle name="Porcentagem 2 2" xfId="526"/>
    <cellStyle name="Porcentagem 2 2 2" xfId="527"/>
    <cellStyle name="Porcentagem 2 2_AQPNG_ORC_R01_2013_11_22(OBRA COMPLETA) 29112013-2" xfId="528"/>
    <cellStyle name="Porcentagem 2 3" xfId="529"/>
    <cellStyle name="Porcentagem 2 3 2" xfId="530"/>
    <cellStyle name="Porcentagem 2 3_AQPNG_ORC_R01_2013_11_22(OBRA COMPLETA) 29112013-2" xfId="531"/>
    <cellStyle name="Porcentagem 2 4" xfId="532"/>
    <cellStyle name="Porcentagem 2 4 2" xfId="533"/>
    <cellStyle name="Porcentagem 2 4_AQPNG_ORC_R01_2013_11_22(OBRA COMPLETA) 29112013-2" xfId="534"/>
    <cellStyle name="Porcentagem 2 5" xfId="535"/>
    <cellStyle name="Porcentagem 2 5 2" xfId="536"/>
    <cellStyle name="Porcentagem 2 5_AQPNG_ORC_R01_2013_11_22(OBRA COMPLETA) 29112013-2" xfId="537"/>
    <cellStyle name="Porcentagem 2 6" xfId="538"/>
    <cellStyle name="Porcentagem 2 6 2" xfId="539"/>
    <cellStyle name="Porcentagem 2 7" xfId="540"/>
    <cellStyle name="Porcentagem 2 8" xfId="541"/>
    <cellStyle name="Porcentagem 2 9" xfId="542"/>
    <cellStyle name="Porcentagem 2_AQPNG_ORC_R01_2013_11_22(OBRA COMPLETA) 29112013-2" xfId="543"/>
    <cellStyle name="Porcentagem 3" xfId="544"/>
    <cellStyle name="Porcentagem 3 2" xfId="545"/>
    <cellStyle name="Porcentagem 3 3" xfId="546"/>
    <cellStyle name="Porcentagem 3 4" xfId="547"/>
    <cellStyle name="Porcentagem 3_AQPNG_ORC_R01_2013_11_22(OBRA COMPLETA) 29112013-2" xfId="548"/>
    <cellStyle name="Porcentagem 4" xfId="549"/>
    <cellStyle name="Porcentagem 4 2" xfId="550"/>
    <cellStyle name="Porcentagem 4 2 2" xfId="551"/>
    <cellStyle name="Porcentagem 4 3" xfId="552"/>
    <cellStyle name="Porcentagem 4 4" xfId="553"/>
    <cellStyle name="Porcentagem 4 5" xfId="554"/>
    <cellStyle name="Porcentagem 4_AQPNG_ORC_R01_2013_11_22(OBRA COMPLETA) 29112013-2" xfId="555"/>
    <cellStyle name="Porcentagem 5" xfId="556"/>
    <cellStyle name="Porcentagem 6" xfId="827"/>
    <cellStyle name="Porcentagem 7" xfId="759"/>
    <cellStyle name="Porcentagem 8" xfId="825"/>
    <cellStyle name="Porcentagem 9" xfId="760"/>
    <cellStyle name="Porcentaje" xfId="557"/>
    <cellStyle name="RM" xfId="558"/>
    <cellStyle name="Saída 2" xfId="559"/>
    <cellStyle name="Saída 2 2" xfId="560"/>
    <cellStyle name="Saída 2 2 2" xfId="561"/>
    <cellStyle name="Saída 2 2_CÁLCULO DE HORAS - tabela MARÇO 2014" xfId="562"/>
    <cellStyle name="Saída 2 3" xfId="563"/>
    <cellStyle name="Saída 2 3 2" xfId="564"/>
    <cellStyle name="Saída 2 3_CÁLCULO DE HORAS - tabela MARÇO 2014" xfId="565"/>
    <cellStyle name="Saída 2 4" xfId="566"/>
    <cellStyle name="Saída 2_AQPNG_ORC_R01_2013_11_22(OBRA COMPLETA) 29112013-2" xfId="567"/>
    <cellStyle name="Saída 3" xfId="568"/>
    <cellStyle name="Saída 3 2" xfId="569"/>
    <cellStyle name="Saída 3_CÁLCULO DE HORAS - tabela MARÇO 2014" xfId="570"/>
    <cellStyle name="Separador de m" xfId="571"/>
    <cellStyle name="Separador de milhares 2" xfId="572"/>
    <cellStyle name="Separador de milhares 2 10" xfId="573"/>
    <cellStyle name="Separador de milhares 2 10 2" xfId="574"/>
    <cellStyle name="Separador de milhares 2 10 2 2" xfId="575"/>
    <cellStyle name="Separador de milhares 2 10 2 2 2" xfId="829"/>
    <cellStyle name="Separador de milhares 2 10 2 3" xfId="828"/>
    <cellStyle name="Separador de milhares 2 2" xfId="576"/>
    <cellStyle name="Separador de milhares 2 2 2" xfId="577"/>
    <cellStyle name="Separador de milhares 2 2 2 2" xfId="830"/>
    <cellStyle name="Separador de milhares 2 2_AQPNG_ORC_R01_2013_11_22(OBRA COMPLETA) 29112013-2" xfId="578"/>
    <cellStyle name="Separador de milhares 2 3" xfId="579"/>
    <cellStyle name="Separador de milhares 2 3 2" xfId="580"/>
    <cellStyle name="Separador de milhares 2 3 2 2" xfId="831"/>
    <cellStyle name="Separador de milhares 2 3_AQPNG_ORC_R01_2013_11_22(OBRA COMPLETA) 29112013-2" xfId="581"/>
    <cellStyle name="Separador de milhares 2 4" xfId="582"/>
    <cellStyle name="Separador de milhares 2 4 2" xfId="583"/>
    <cellStyle name="Separador de milhares 2 4 2 2" xfId="832"/>
    <cellStyle name="Separador de milhares 2 4_AQPNG_ORC_R01_2013_11_22(OBRA COMPLETA) 29112013-2" xfId="584"/>
    <cellStyle name="Separador de milhares 2 5" xfId="585"/>
    <cellStyle name="Separador de milhares 2 5 2" xfId="586"/>
    <cellStyle name="Separador de milhares 2 5 2 2" xfId="587"/>
    <cellStyle name="Separador de milhares 2 5 2 2 2" xfId="834"/>
    <cellStyle name="Separador de milhares 2 5 2 3" xfId="833"/>
    <cellStyle name="Separador de milhares 2 5 3" xfId="588"/>
    <cellStyle name="Separador de milhares 2 5_AQPNG_ORC_R01_2013_11_22(OBRA COMPLETA) 29112013-2" xfId="589"/>
    <cellStyle name="Separador de milhares 2 6" xfId="590"/>
    <cellStyle name="Separador de milhares 2 6 2" xfId="591"/>
    <cellStyle name="Separador de milhares 2 6 2 2" xfId="836"/>
    <cellStyle name="Separador de milhares 2 6 3" xfId="592"/>
    <cellStyle name="Separador de milhares 2 6 3 2" xfId="837"/>
    <cellStyle name="Separador de milhares 2 6 4" xfId="835"/>
    <cellStyle name="Separador de milhares 2 7" xfId="593"/>
    <cellStyle name="Separador de milhares 2 7 2" xfId="594"/>
    <cellStyle name="Separador de milhares 2 7 2 2" xfId="595"/>
    <cellStyle name="Separador de milhares 2 7 2 2 2" xfId="839"/>
    <cellStyle name="Separador de milhares 2 7 2 3" xfId="838"/>
    <cellStyle name="Separador de milhares 2 8" xfId="596"/>
    <cellStyle name="Separador de milhares 2 8 2" xfId="597"/>
    <cellStyle name="Separador de milhares 2 8 2 2" xfId="598"/>
    <cellStyle name="Separador de milhares 2 8 2 2 2" xfId="841"/>
    <cellStyle name="Separador de milhares 2 8 2 3" xfId="840"/>
    <cellStyle name="Separador de milhares 2 9" xfId="599"/>
    <cellStyle name="Separador de milhares 2 9 2" xfId="600"/>
    <cellStyle name="Separador de milhares 2 9 2 2" xfId="601"/>
    <cellStyle name="Separador de milhares 2 9 2 2 2" xfId="843"/>
    <cellStyle name="Separador de milhares 2 9 2 3" xfId="842"/>
    <cellStyle name="Separador de milhares 2_AQPNG_ORC_R01_2013_11_22(OBRA COMPLETA) 29112013-2" xfId="602"/>
    <cellStyle name="Separador de milhares 3" xfId="603"/>
    <cellStyle name="Separador de milhares 3 2" xfId="604"/>
    <cellStyle name="Separador de milhares 3 2 2" xfId="605"/>
    <cellStyle name="Separador de milhares 3 2 3" xfId="606"/>
    <cellStyle name="Separador de milhares 3 2 3 2" xfId="844"/>
    <cellStyle name="Separador de milhares 3 2 4" xfId="607"/>
    <cellStyle name="Separador de milhares 3 2_AQPNG_ORC_R01_2013_11_22(OBRA COMPLETA) 29112013-2" xfId="608"/>
    <cellStyle name="Separador de milhares 3 3" xfId="609"/>
    <cellStyle name="Separador de milhares 3 3 2" xfId="610"/>
    <cellStyle name="Separador de milhares 3 3 2 2" xfId="845"/>
    <cellStyle name="Separador de milhares 3 3_AQPNG_ORC_R01_2013_11_22(OBRA COMPLETA) 29112013-2" xfId="611"/>
    <cellStyle name="Separador de milhares 3 4" xfId="612"/>
    <cellStyle name="Separador de milhares 3 4 2" xfId="613"/>
    <cellStyle name="Separador de milhares 3 4 2 2" xfId="614"/>
    <cellStyle name="Separador de milhares 3 4 2 2 2" xfId="847"/>
    <cellStyle name="Separador de milhares 3 4 2 3" xfId="846"/>
    <cellStyle name="Separador de milhares 3 4 3" xfId="615"/>
    <cellStyle name="Separador de milhares 3 4 3 2" xfId="616"/>
    <cellStyle name="Separador de milhares 3 4 3 2 2" xfId="849"/>
    <cellStyle name="Separador de milhares 3 4 3 3" xfId="848"/>
    <cellStyle name="Separador de milhares 3 5" xfId="617"/>
    <cellStyle name="Separador de milhares 3 5 2" xfId="618"/>
    <cellStyle name="Separador de milhares 3 5 2 2" xfId="619"/>
    <cellStyle name="Separador de milhares 3 5 2 2 2" xfId="851"/>
    <cellStyle name="Separador de milhares 3 5 2 3" xfId="850"/>
    <cellStyle name="Separador de milhares 3 5 3" xfId="620"/>
    <cellStyle name="Separador de milhares 3 5 3 2" xfId="621"/>
    <cellStyle name="Separador de milhares 3 5 3 2 2" xfId="853"/>
    <cellStyle name="Separador de milhares 3 5 3 3" xfId="852"/>
    <cellStyle name="Separador de milhares 3 6" xfId="622"/>
    <cellStyle name="Separador de milhares 3 6 2" xfId="623"/>
    <cellStyle name="Separador de milhares 3 6 2 2" xfId="624"/>
    <cellStyle name="Separador de milhares 3 6 2 2 2" xfId="855"/>
    <cellStyle name="Separador de milhares 3 6 2 3" xfId="854"/>
    <cellStyle name="Separador de milhares 3 7" xfId="625"/>
    <cellStyle name="Separador de milhares 3 7 2" xfId="626"/>
    <cellStyle name="Separador de milhares 3 7 2 2" xfId="627"/>
    <cellStyle name="Separador de milhares 3 7 2 2 2" xfId="857"/>
    <cellStyle name="Separador de milhares 3 7 2 3" xfId="856"/>
    <cellStyle name="Separador de milhares 3 8" xfId="628"/>
    <cellStyle name="Separador de milhares 3_AQPNG_ORC_R01_2013_11_22(OBRA COMPLETA) 29112013-2" xfId="629"/>
    <cellStyle name="Separador de milhares 4" xfId="630"/>
    <cellStyle name="Separador de milhares 4 2" xfId="631"/>
    <cellStyle name="Separador de milhares 4 2 2" xfId="632"/>
    <cellStyle name="Separador de milhares 4 2_AQPNG_ORC_R01_2013_11_22(OBRA COMPLETA) 29112013-2" xfId="633"/>
    <cellStyle name="Separador de milhares 4 3" xfId="634"/>
    <cellStyle name="Separador de milhares 4 3 2" xfId="635"/>
    <cellStyle name="Separador de milhares 4 3 2 2" xfId="858"/>
    <cellStyle name="Separador de milhares 4 3_AQPNG_ORC_R01_2013_11_22(OBRA COMPLETA) 29112013-2" xfId="636"/>
    <cellStyle name="Separador de milhares 4 4" xfId="637"/>
    <cellStyle name="Separador de milhares 4 4 2" xfId="638"/>
    <cellStyle name="Separador de milhares 4 4 2 2" xfId="639"/>
    <cellStyle name="Separador de milhares 4 4 2 2 2" xfId="860"/>
    <cellStyle name="Separador de milhares 4 4 2 3" xfId="859"/>
    <cellStyle name="Separador de milhares 4 4 3" xfId="640"/>
    <cellStyle name="Separador de milhares 4 4 3 2" xfId="641"/>
    <cellStyle name="Separador de milhares 4 4 3 2 2" xfId="862"/>
    <cellStyle name="Separador de milhares 4 4 3 3" xfId="861"/>
    <cellStyle name="Separador de milhares 4 5" xfId="642"/>
    <cellStyle name="Separador de milhares 4 5 2" xfId="643"/>
    <cellStyle name="Separador de milhares 4 5 2 2" xfId="644"/>
    <cellStyle name="Separador de milhares 4 5 2 2 2" xfId="864"/>
    <cellStyle name="Separador de milhares 4 5 2 3" xfId="863"/>
    <cellStyle name="Separador de milhares 4 6" xfId="645"/>
    <cellStyle name="Separador de milhares 4 6 2" xfId="646"/>
    <cellStyle name="Separador de milhares 4 6 2 2" xfId="647"/>
    <cellStyle name="Separador de milhares 4 6 2 2 2" xfId="866"/>
    <cellStyle name="Separador de milhares 4 6 2 3" xfId="865"/>
    <cellStyle name="Separador de milhares 4 7" xfId="648"/>
    <cellStyle name="Separador de milhares 4 7 2" xfId="649"/>
    <cellStyle name="Separador de milhares 4 7 2 2" xfId="650"/>
    <cellStyle name="Separador de milhares 4 7 2 2 2" xfId="868"/>
    <cellStyle name="Separador de milhares 4 7 2 3" xfId="867"/>
    <cellStyle name="Separador de milhares 4 8" xfId="651"/>
    <cellStyle name="Separador de milhares 4_AQPNG_ORC_R01_2013_11_22(OBRA COMPLETA) 29112013-2" xfId="652"/>
    <cellStyle name="Separador de milhares 5" xfId="653"/>
    <cellStyle name="Separador de milhares 5 2" xfId="654"/>
    <cellStyle name="Separador de milhares 5 2 2" xfId="869"/>
    <cellStyle name="Separador de milhares 5_AQPNG_ORC_R01_2013_11_22(OBRA COMPLETA) 29112013-2" xfId="655"/>
    <cellStyle name="Separador de milhares 6" xfId="656"/>
    <cellStyle name="Separador de milhares 6 2" xfId="657"/>
    <cellStyle name="Separador de milhares 6 2 2" xfId="870"/>
    <cellStyle name="Separador de milhares 6_AQPNG_ORC_R01_2013_11_22(OBRA COMPLETA) 29112013-2" xfId="658"/>
    <cellStyle name="Separador de milhares 7" xfId="659"/>
    <cellStyle name="Separador de milhares 7 2" xfId="660"/>
    <cellStyle name="Separador de milhares 7 2 2" xfId="661"/>
    <cellStyle name="Separador de milhares 7 2 2 2" xfId="873"/>
    <cellStyle name="Separador de milhares 7 2 3" xfId="872"/>
    <cellStyle name="Separador de milhares 7 3" xfId="662"/>
    <cellStyle name="Separador de milhares 7 3 2" xfId="874"/>
    <cellStyle name="Separador de milhares 7 4" xfId="663"/>
    <cellStyle name="Separador de milhares 7 4 2" xfId="875"/>
    <cellStyle name="Separador de milhares 7 5" xfId="871"/>
    <cellStyle name="Separador de milhares 8" xfId="664"/>
    <cellStyle name="Separador de milhares 8 2" xfId="665"/>
    <cellStyle name="Separador de milhares 8 2 2" xfId="666"/>
    <cellStyle name="Separador de milhares 8 2 2 2" xfId="667"/>
    <cellStyle name="Separador de milhares 8 2 2 2 2" xfId="879"/>
    <cellStyle name="Separador de milhares 8 2 2 3" xfId="878"/>
    <cellStyle name="Separador de milhares 8 2 3" xfId="668"/>
    <cellStyle name="Separador de milhares 8 2 3 2" xfId="880"/>
    <cellStyle name="Separador de milhares 8 2 4" xfId="877"/>
    <cellStyle name="Separador de milhares 8 3" xfId="669"/>
    <cellStyle name="Separador de milhares 8 3 2" xfId="670"/>
    <cellStyle name="Separador de milhares 8 3 2 2" xfId="882"/>
    <cellStyle name="Separador de milhares 8 3 3" xfId="881"/>
    <cellStyle name="Separador de milhares 8 4" xfId="671"/>
    <cellStyle name="Separador de milhares 8 4 2" xfId="672"/>
    <cellStyle name="Separador de milhares 8 4 2 2" xfId="884"/>
    <cellStyle name="Separador de milhares 8 4 3" xfId="883"/>
    <cellStyle name="Separador de milhares 8 5" xfId="673"/>
    <cellStyle name="Separador de milhares 8 5 2" xfId="885"/>
    <cellStyle name="Separador de milhares 8 6" xfId="876"/>
    <cellStyle name="Separador de milhares 9" xfId="674"/>
    <cellStyle name="Separador de milhares 9 2" xfId="886"/>
    <cellStyle name="Separador de milhares_ELETRICA_2 2 2" xfId="675"/>
    <cellStyle name="subhead" xfId="676"/>
    <cellStyle name="Texto de Aviso 2" xfId="677"/>
    <cellStyle name="Texto de Aviso 2 2" xfId="678"/>
    <cellStyle name="Texto de Aviso 2_AQPNG_ORC_R01_2013_11_22(OBRA COMPLETA) 29112013-2" xfId="679"/>
    <cellStyle name="Texto Explicativo 2" xfId="680"/>
    <cellStyle name="Texto Explicativo 2 2" xfId="681"/>
    <cellStyle name="Texto Explicativo 2_AQPNG_ORC_R01_2013_11_22(OBRA COMPLETA) 29112013-2" xfId="682"/>
    <cellStyle name="Título 1 2" xfId="683"/>
    <cellStyle name="Título 1 3" xfId="684"/>
    <cellStyle name="Título 2 2" xfId="685"/>
    <cellStyle name="Título 2 3" xfId="686"/>
    <cellStyle name="Título 3 2" xfId="687"/>
    <cellStyle name="Título 3 3" xfId="688"/>
    <cellStyle name="Título 4 2" xfId="689"/>
    <cellStyle name="Título 4 3" xfId="690"/>
    <cellStyle name="Título 5" xfId="691"/>
    <cellStyle name="Título 5 2" xfId="692"/>
    <cellStyle name="Título 5 3" xfId="693"/>
    <cellStyle name="Título 5_AQPNG_ORC_R01_2013_11_22(OBRA COMPLETA) 29112013-2" xfId="694"/>
    <cellStyle name="Título 6" xfId="695"/>
    <cellStyle name="Título 7" xfId="696"/>
    <cellStyle name="Total 2" xfId="697"/>
    <cellStyle name="Total 2 2" xfId="698"/>
    <cellStyle name="Total 2 2 2" xfId="699"/>
    <cellStyle name="Total 2 2_CÁLCULO DE HORAS - tabela MARÇO 2014" xfId="700"/>
    <cellStyle name="Total 2 3" xfId="701"/>
    <cellStyle name="Total 2 3 2" xfId="702"/>
    <cellStyle name="Total 2 3_CÁLCULO DE HORAS - tabela MARÇO 2014" xfId="703"/>
    <cellStyle name="Total 2 4" xfId="704"/>
    <cellStyle name="Total 2_AQPNG_ORC_R01_2013_11_22(OBRA COMPLETA) 29112013-2" xfId="705"/>
    <cellStyle name="Total 3" xfId="706"/>
    <cellStyle name="Total 3 2" xfId="707"/>
    <cellStyle name="Total 3_CÁLCULO DE HORAS - tabela MARÇO 2014" xfId="708"/>
    <cellStyle name="Verificar Célula" xfId="709"/>
    <cellStyle name="Verificar Célula 2" xfId="710"/>
    <cellStyle name="Vírgula 10" xfId="711"/>
    <cellStyle name="Vírgula 10 2" xfId="888"/>
    <cellStyle name="Vírgula 11" xfId="712"/>
    <cellStyle name="Vírgula 11 2" xfId="889"/>
    <cellStyle name="Vírgula 12" xfId="887"/>
    <cellStyle name="Vírgula 2" xfId="713"/>
    <cellStyle name="Vírgula 2 10" xfId="714"/>
    <cellStyle name="Vírgula 2 2" xfId="715"/>
    <cellStyle name="Vírgula 2 2 2" xfId="716"/>
    <cellStyle name="Vírgula 2 2 2 2" xfId="717"/>
    <cellStyle name="Vírgula 2 2 2 2 2" xfId="718"/>
    <cellStyle name="Vírgula 2 2 2 2 2 2" xfId="891"/>
    <cellStyle name="Vírgula 2 2 2 2 3" xfId="890"/>
    <cellStyle name="Vírgula 2 2 3" xfId="719"/>
    <cellStyle name="Vírgula 2 2_AQPNG_ORC_R01_2013_11_22(OBRA COMPLETA) 29112013-2" xfId="720"/>
    <cellStyle name="Vírgula 2 3" xfId="721"/>
    <cellStyle name="Vírgula 2 3 2" xfId="722"/>
    <cellStyle name="Vírgula 2 3 2 2" xfId="892"/>
    <cellStyle name="Vírgula 2 3_CÁLCULO DE HORAS - tabela MARÇO 2014" xfId="723"/>
    <cellStyle name="Vírgula 2 4" xfId="724"/>
    <cellStyle name="Vírgula 2 4 2" xfId="893"/>
    <cellStyle name="Vírgula 2 5" xfId="725"/>
    <cellStyle name="Vírgula 2 5 2" xfId="894"/>
    <cellStyle name="Vírgula 2 6" xfId="726"/>
    <cellStyle name="Vírgula 2 7" xfId="727"/>
    <cellStyle name="Vírgula 2 8" xfId="728"/>
    <cellStyle name="Vírgula 2 9" xfId="729"/>
    <cellStyle name="Vírgula 2_AQPNG_ORC_R01_2013_11_22(OBRA COMPLETA) 29112013-2" xfId="730"/>
    <cellStyle name="Vírgula 3" xfId="731"/>
    <cellStyle name="Vírgula 3 2" xfId="732"/>
    <cellStyle name="Vírgula 3 2 2" xfId="895"/>
    <cellStyle name="Vírgula 3_AQPNG_ORC_R01_2013_11_22(OBRA COMPLETA) 29112013-2" xfId="733"/>
    <cellStyle name="Vírgula 4" xfId="734"/>
    <cellStyle name="Vírgula 4 2" xfId="735"/>
    <cellStyle name="Vírgula 4 2 2" xfId="736"/>
    <cellStyle name="Vírgula 4 2 2 2" xfId="897"/>
    <cellStyle name="Vírgula 4 2 3" xfId="737"/>
    <cellStyle name="Vírgula 4 2 3 2" xfId="898"/>
    <cellStyle name="Vírgula 4 2 4" xfId="896"/>
    <cellStyle name="Vírgula 4 3" xfId="738"/>
    <cellStyle name="Vírgula 4 3 2" xfId="899"/>
    <cellStyle name="Vírgula 4 4" xfId="739"/>
    <cellStyle name="Vírgula 4 4 2" xfId="900"/>
    <cellStyle name="Vírgula 4_AQPNG_ORC_R01_2013_11_22(OBRA COMPLETA) 29112013-2" xfId="740"/>
    <cellStyle name="Vírgula 5" xfId="741"/>
    <cellStyle name="Vírgula 5 2" xfId="742"/>
    <cellStyle name="Vírgula 5_AQPNG_ORC_R01_2013_11_22(OBRA COMPLETA) 29112013-2" xfId="743"/>
    <cellStyle name="Vírgula 6" xfId="744"/>
    <cellStyle name="Vírgula 6 2" xfId="745"/>
    <cellStyle name="Vírgula 6 2 2" xfId="746"/>
    <cellStyle name="Vírgula 6 2 2 2" xfId="747"/>
    <cellStyle name="Vírgula 6 2 2 2 2" xfId="903"/>
    <cellStyle name="Vírgula 6 2 2 3" xfId="902"/>
    <cellStyle name="Vírgula 6 2 3" xfId="748"/>
    <cellStyle name="Vírgula 6 2 3 2" xfId="904"/>
    <cellStyle name="Vírgula 6 2 4" xfId="749"/>
    <cellStyle name="Vírgula 6 2 4 2" xfId="905"/>
    <cellStyle name="Vírgula 6 2 5" xfId="901"/>
    <cellStyle name="Vírgula 6 3" xfId="750"/>
    <cellStyle name="Vírgula 6 3 2" xfId="906"/>
    <cellStyle name="Vírgula 6 4" xfId="751"/>
    <cellStyle name="Vírgula 6 4 2" xfId="752"/>
    <cellStyle name="Vírgula 6 4 2 2" xfId="908"/>
    <cellStyle name="Vírgula 6 4 3" xfId="907"/>
    <cellStyle name="Vírgula 6 5" xfId="753"/>
    <cellStyle name="Vírgula 6 5 2" xfId="909"/>
    <cellStyle name="Vírgula 6 6" xfId="754"/>
    <cellStyle name="Vírgula 6 6 2" xfId="910"/>
    <cellStyle name="Vírgula 6_CÁLCULO DE HORAS - tabela MARÇO 2014" xfId="755"/>
    <cellStyle name="Vírgula 7" xfId="756"/>
    <cellStyle name="Vírgula 7 2" xfId="911"/>
    <cellStyle name="Vírgula 8" xfId="757"/>
    <cellStyle name="Vírgula 8 2" xfId="912"/>
    <cellStyle name="Vírgula 9" xfId="758"/>
    <cellStyle name="Vírgula 9 2" xfId="9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323850</xdr:colOff>
      <xdr:row>48</xdr:row>
      <xdr:rowOff>123825</xdr:rowOff>
    </xdr:to>
    <xdr:pic>
      <xdr:nvPicPr>
        <xdr:cNvPr id="2" name="Imagem 1" descr="WhatsApp Image 2024-03-06 at 16.27.12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125450" cy="9267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95250</xdr:rowOff>
    </xdr:from>
    <xdr:to>
      <xdr:col>2</xdr:col>
      <xdr:colOff>447675</xdr:colOff>
      <xdr:row>6</xdr:row>
      <xdr:rowOff>33588</xdr:rowOff>
    </xdr:to>
    <xdr:pic>
      <xdr:nvPicPr>
        <xdr:cNvPr id="2" name="Imagem 1" descr="downloa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2425" y="95250"/>
          <a:ext cx="1447800" cy="9384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304800</xdr:colOff>
      <xdr:row>0</xdr:row>
      <xdr:rowOff>47625</xdr:rowOff>
    </xdr:from>
    <xdr:to>
      <xdr:col>16</xdr:col>
      <xdr:colOff>601078</xdr:colOff>
      <xdr:row>4</xdr:row>
      <xdr:rowOff>147888</xdr:rowOff>
    </xdr:to>
    <xdr:pic>
      <xdr:nvPicPr>
        <xdr:cNvPr id="2" name="Imagem 1" descr="downloa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448550" y="47625"/>
          <a:ext cx="905878" cy="9384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FOLHA FECHAMENTO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Auxiliar FxF"/>
      <sheetName val="cotações"/>
      <sheetName val="insumos"/>
      <sheetName val="serviços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0"/>
  <sheetViews>
    <sheetView workbookViewId="0">
      <selection sqref="A1:V50"/>
    </sheetView>
  </sheetViews>
  <sheetFormatPr defaultRowHeight="15"/>
  <sheetData>
    <row r="1" spans="1:22">
      <c r="A1" s="186"/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</row>
    <row r="2" spans="1:22">
      <c r="A2" s="186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</row>
    <row r="3" spans="1:22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</row>
    <row r="4" spans="1:22">
      <c r="A4" s="186"/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</row>
    <row r="5" spans="1:22">
      <c r="A5" s="186"/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</row>
    <row r="6" spans="1:22">
      <c r="A6" s="186"/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</row>
    <row r="7" spans="1:22">
      <c r="A7" s="186"/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</row>
    <row r="8" spans="1:22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</row>
    <row r="9" spans="1:22">
      <c r="A9" s="186"/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</row>
    <row r="10" spans="1:22">
      <c r="A10" s="186"/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</row>
    <row r="11" spans="1:22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</row>
    <row r="12" spans="1:22">
      <c r="A12" s="186"/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</row>
    <row r="13" spans="1:22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</row>
    <row r="14" spans="1:22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</row>
    <row r="15" spans="1:2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</row>
    <row r="16" spans="1:22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</row>
    <row r="17" spans="1:22">
      <c r="A17" s="186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</row>
    <row r="18" spans="1:2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</row>
    <row r="19" spans="1:22">
      <c r="A19" s="186"/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</row>
    <row r="20" spans="1:22">
      <c r="A20" s="186"/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</row>
    <row r="21" spans="1:22">
      <c r="A21" s="186"/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</row>
    <row r="22" spans="1:22">
      <c r="A22" s="186"/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</row>
    <row r="23" spans="1:22">
      <c r="A23" s="186"/>
      <c r="B23" s="186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</row>
    <row r="24" spans="1:22">
      <c r="A24" s="186"/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</row>
    <row r="25" spans="1:22">
      <c r="A25" s="186"/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</row>
    <row r="26" spans="1:22">
      <c r="A26" s="186"/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</row>
    <row r="27" spans="1:22">
      <c r="A27" s="186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</row>
    <row r="28" spans="1:22">
      <c r="A28" s="186"/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</row>
    <row r="29" spans="1:22">
      <c r="A29" s="186"/>
      <c r="B29" s="186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</row>
    <row r="30" spans="1:22">
      <c r="A30" s="186"/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</row>
    <row r="31" spans="1:22">
      <c r="A31" s="186"/>
      <c r="B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</row>
    <row r="32" spans="1:22">
      <c r="A32" s="186"/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</row>
    <row r="33" spans="1:22">
      <c r="A33" s="186"/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</row>
    <row r="34" spans="1:22">
      <c r="A34" s="186"/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</row>
    <row r="35" spans="1:22">
      <c r="A35" s="186"/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</row>
    <row r="36" spans="1:22">
      <c r="A36" s="186"/>
      <c r="B36" s="186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</row>
    <row r="37" spans="1:22">
      <c r="A37" s="186"/>
      <c r="B37" s="186"/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</row>
    <row r="38" spans="1:22">
      <c r="A38" s="186"/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</row>
    <row r="39" spans="1:22">
      <c r="A39" s="186"/>
      <c r="B39" s="186"/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</row>
    <row r="40" spans="1:22">
      <c r="A40" s="186"/>
      <c r="B40" s="186"/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</row>
    <row r="41" spans="1:22">
      <c r="A41" s="186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</row>
    <row r="42" spans="1:22">
      <c r="A42" s="186"/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</row>
    <row r="43" spans="1:22">
      <c r="A43" s="186"/>
      <c r="B43" s="186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86"/>
    </row>
    <row r="44" spans="1:22">
      <c r="A44" s="186"/>
      <c r="B44" s="186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</row>
    <row r="45" spans="1:22">
      <c r="A45" s="186"/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</row>
    <row r="46" spans="1:22">
      <c r="A46" s="186"/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</row>
    <row r="47" spans="1:22">
      <c r="A47" s="186"/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</row>
    <row r="48" spans="1:22">
      <c r="A48" s="186"/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</row>
    <row r="49" spans="1:22">
      <c r="A49" s="186"/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</row>
    <row r="50" spans="1:22">
      <c r="A50" s="186"/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</row>
  </sheetData>
  <mergeCells count="1">
    <mergeCell ref="A1:V50"/>
  </mergeCells>
  <pageMargins left="0.51181102362204722" right="0.51181102362204722" top="0.78740157480314965" bottom="0.78740157480314965" header="0.31496062992125984" footer="0.31496062992125984"/>
  <pageSetup paperSize="9" scale="66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7">
    <pageSetUpPr fitToPage="1"/>
  </sheetPr>
  <dimension ref="A1:AK910"/>
  <sheetViews>
    <sheetView tabSelected="1" view="pageBreakPreview" zoomScaleSheetLayoutView="100" workbookViewId="0">
      <pane ySplit="8" topLeftCell="A9" activePane="bottomLeft" state="frozen"/>
      <selection activeCell="D37" sqref="D37"/>
      <selection pane="bottomLeft" activeCell="L133" sqref="L133"/>
    </sheetView>
  </sheetViews>
  <sheetFormatPr defaultColWidth="10.42578125" defaultRowHeight="15"/>
  <cols>
    <col min="1" max="1" width="6.85546875" style="6" customWidth="1"/>
    <col min="2" max="2" width="14.42578125" style="6" customWidth="1"/>
    <col min="3" max="3" width="11.7109375" style="24" customWidth="1"/>
    <col min="4" max="4" width="79.7109375" style="5" customWidth="1"/>
    <col min="5" max="5" width="10.7109375" style="3" customWidth="1"/>
    <col min="6" max="6" width="10.7109375" style="47" hidden="1" customWidth="1"/>
    <col min="7" max="7" width="10.7109375" style="47" customWidth="1"/>
    <col min="8" max="8" width="14.42578125" style="54" bestFit="1" customWidth="1"/>
    <col min="9" max="9" width="15.5703125" style="101" bestFit="1" customWidth="1"/>
    <col min="10" max="10" width="13.7109375" style="101" customWidth="1"/>
    <col min="11" max="11" width="14.7109375" style="4" bestFit="1" customWidth="1"/>
    <col min="12" max="12" width="17.7109375" style="60" customWidth="1"/>
    <col min="13" max="35" width="10.42578125" style="1" customWidth="1"/>
    <col min="36" max="16384" width="10.42578125" style="2"/>
  </cols>
  <sheetData>
    <row r="1" spans="1:35" s="11" customFormat="1" ht="12.75">
      <c r="A1" s="20"/>
      <c r="B1" s="20"/>
      <c r="C1" s="22"/>
      <c r="D1" s="8"/>
      <c r="E1" s="39" t="s">
        <v>22</v>
      </c>
      <c r="F1" s="40"/>
      <c r="G1" s="40"/>
      <c r="H1" s="40"/>
      <c r="I1" s="9"/>
      <c r="J1" s="9"/>
      <c r="K1" s="7"/>
      <c r="L1" s="58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</row>
    <row r="2" spans="1:35" s="11" customFormat="1" ht="12.75">
      <c r="A2" s="12"/>
      <c r="B2" s="12"/>
      <c r="C2" s="23"/>
      <c r="D2" s="36" t="s">
        <v>18</v>
      </c>
      <c r="E2" s="43"/>
      <c r="F2" s="46"/>
      <c r="G2" s="46"/>
      <c r="H2" s="49"/>
      <c r="I2" s="99"/>
      <c r="J2" s="102"/>
      <c r="K2" s="13"/>
      <c r="L2" s="58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s="16" customFormat="1" ht="12.75">
      <c r="A3" s="21"/>
      <c r="B3" s="21"/>
      <c r="C3" s="23"/>
      <c r="D3" s="37" t="s">
        <v>19</v>
      </c>
      <c r="E3" s="48" t="s">
        <v>3</v>
      </c>
      <c r="F3" s="165" t="s">
        <v>42</v>
      </c>
      <c r="G3" s="165"/>
      <c r="H3" s="50"/>
      <c r="I3" s="100"/>
      <c r="J3" s="103"/>
      <c r="K3" s="14"/>
      <c r="L3" s="59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</row>
    <row r="4" spans="1:35" s="11" customFormat="1">
      <c r="A4" s="12"/>
      <c r="B4" s="12"/>
      <c r="C4" s="23"/>
      <c r="D4" s="35" t="s">
        <v>242</v>
      </c>
      <c r="E4" s="48" t="s">
        <v>4</v>
      </c>
      <c r="F4" s="131" t="s">
        <v>15</v>
      </c>
      <c r="G4" s="166"/>
      <c r="H4" s="50"/>
      <c r="I4" s="100"/>
      <c r="J4" s="104"/>
      <c r="K4" s="17"/>
      <c r="L4" s="58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</row>
    <row r="5" spans="1:35" s="11" customFormat="1" ht="12.75">
      <c r="A5" s="12"/>
      <c r="B5" s="12"/>
      <c r="C5" s="23"/>
      <c r="D5" s="34" t="s">
        <v>239</v>
      </c>
      <c r="E5" s="193" t="s">
        <v>5</v>
      </c>
      <c r="F5" s="193"/>
      <c r="G5" s="167"/>
      <c r="H5" s="119"/>
      <c r="I5" s="51"/>
      <c r="J5" s="105"/>
      <c r="K5" s="18"/>
      <c r="L5" s="58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35" s="11" customFormat="1" ht="12.75">
      <c r="A6" s="12"/>
      <c r="B6" s="12"/>
      <c r="C6" s="23"/>
      <c r="D6" s="38">
        <v>45394</v>
      </c>
      <c r="E6" s="194" t="s">
        <v>6</v>
      </c>
      <c r="F6" s="195"/>
      <c r="G6" s="168"/>
      <c r="H6" s="120"/>
      <c r="I6" s="52"/>
      <c r="J6" s="132" t="s">
        <v>59</v>
      </c>
      <c r="K6" s="132" t="s">
        <v>60</v>
      </c>
      <c r="L6" s="58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s="11" customFormat="1" ht="12.75">
      <c r="A7" s="12"/>
      <c r="B7" s="12"/>
      <c r="C7" s="23"/>
      <c r="D7" s="19"/>
      <c r="E7" s="44"/>
      <c r="F7" s="44">
        <v>0.66</v>
      </c>
      <c r="G7" s="44"/>
      <c r="H7" s="121"/>
      <c r="I7" s="29" t="s">
        <v>12</v>
      </c>
      <c r="J7" s="92">
        <v>0.2288</v>
      </c>
      <c r="K7" s="92">
        <v>0.15279999999999999</v>
      </c>
      <c r="L7" s="58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</row>
    <row r="8" spans="1:35" s="11" customFormat="1" ht="25.5">
      <c r="A8" s="26" t="s">
        <v>7</v>
      </c>
      <c r="B8" s="27" t="s">
        <v>20</v>
      </c>
      <c r="C8" s="27" t="s">
        <v>8</v>
      </c>
      <c r="D8" s="28" t="s">
        <v>9</v>
      </c>
      <c r="E8" s="41" t="s">
        <v>10</v>
      </c>
      <c r="F8" s="41" t="s">
        <v>11</v>
      </c>
      <c r="G8" s="41" t="s">
        <v>11</v>
      </c>
      <c r="H8" s="42" t="s">
        <v>16</v>
      </c>
      <c r="I8" s="29" t="s">
        <v>17</v>
      </c>
      <c r="J8" s="29" t="s">
        <v>13</v>
      </c>
      <c r="K8" s="56" t="s">
        <v>14</v>
      </c>
      <c r="L8" s="58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</row>
    <row r="9" spans="1:35" s="67" customFormat="1">
      <c r="A9" s="61">
        <v>1</v>
      </c>
      <c r="B9" s="61"/>
      <c r="C9" s="62"/>
      <c r="D9" s="98" t="s">
        <v>24</v>
      </c>
      <c r="E9" s="63"/>
      <c r="F9" s="63"/>
      <c r="G9" s="63"/>
      <c r="H9" s="63"/>
      <c r="I9" s="64"/>
      <c r="J9" s="106"/>
      <c r="K9" s="83">
        <f>SUM(J10:J11)</f>
        <v>790.33958399999995</v>
      </c>
      <c r="L9" s="65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</row>
    <row r="10" spans="1:35" s="110" customFormat="1" ht="27">
      <c r="A10" s="117" t="s">
        <v>46</v>
      </c>
      <c r="B10" s="108" t="s">
        <v>21</v>
      </c>
      <c r="C10" s="161">
        <v>4813</v>
      </c>
      <c r="D10" s="91" t="s">
        <v>43</v>
      </c>
      <c r="E10" s="123" t="s">
        <v>1</v>
      </c>
      <c r="F10" s="163">
        <v>2.88</v>
      </c>
      <c r="G10" s="171">
        <f>ROUND(F10*$F$7,2)</f>
        <v>1.9</v>
      </c>
      <c r="H10" s="122">
        <v>250</v>
      </c>
      <c r="I10" s="122">
        <f>H10+(H10*$J$7)</f>
        <v>307.2</v>
      </c>
      <c r="J10" s="107">
        <f>G10*I10</f>
        <v>583.67999999999995</v>
      </c>
      <c r="K10" s="109"/>
    </row>
    <row r="11" spans="1:35" s="110" customFormat="1">
      <c r="A11" s="117" t="s">
        <v>47</v>
      </c>
      <c r="B11" s="108" t="s">
        <v>45</v>
      </c>
      <c r="C11" s="161">
        <v>821000</v>
      </c>
      <c r="D11" s="91" t="s">
        <v>44</v>
      </c>
      <c r="E11" s="123" t="s">
        <v>48</v>
      </c>
      <c r="F11" s="163">
        <v>1</v>
      </c>
      <c r="G11" s="171">
        <v>1</v>
      </c>
      <c r="H11" s="122">
        <v>168.18</v>
      </c>
      <c r="I11" s="122">
        <f>H11+(H11*$J$7)</f>
        <v>206.659584</v>
      </c>
      <c r="J11" s="107">
        <f>G11*I11</f>
        <v>206.659584</v>
      </c>
      <c r="K11" s="109"/>
    </row>
    <row r="12" spans="1:35" s="73" customFormat="1">
      <c r="A12" s="68">
        <v>2</v>
      </c>
      <c r="B12" s="69"/>
      <c r="C12" s="69"/>
      <c r="D12" s="97" t="s">
        <v>77</v>
      </c>
      <c r="E12" s="71"/>
      <c r="F12" s="71"/>
      <c r="G12" s="71"/>
      <c r="H12" s="71"/>
      <c r="I12" s="72"/>
      <c r="J12" s="72"/>
      <c r="K12" s="84">
        <f>SUM(J13:J16)</f>
        <v>3983.2924569599995</v>
      </c>
    </row>
    <row r="13" spans="1:35" s="154" customFormat="1" ht="27">
      <c r="A13" s="117" t="s">
        <v>25</v>
      </c>
      <c r="B13" s="108" t="s">
        <v>21</v>
      </c>
      <c r="C13" s="161">
        <v>96527</v>
      </c>
      <c r="D13" s="91" t="s">
        <v>78</v>
      </c>
      <c r="E13" s="123" t="s">
        <v>234</v>
      </c>
      <c r="F13" s="163">
        <v>9.5</v>
      </c>
      <c r="G13" s="171">
        <f t="shared" ref="G13:G56" si="0">ROUND(F13*$F$7,2)</f>
        <v>6.27</v>
      </c>
      <c r="H13" s="122">
        <v>129.41</v>
      </c>
      <c r="I13" s="122">
        <f>H13+(H13*$J$7)</f>
        <v>159.01900799999999</v>
      </c>
      <c r="J13" s="107">
        <f>G13*I13</f>
        <v>997.04918015999988</v>
      </c>
      <c r="K13" s="109"/>
      <c r="L13" s="153"/>
    </row>
    <row r="14" spans="1:35" s="154" customFormat="1" ht="27">
      <c r="A14" s="117" t="s">
        <v>26</v>
      </c>
      <c r="B14" s="108" t="s">
        <v>21</v>
      </c>
      <c r="C14" s="161">
        <v>96523</v>
      </c>
      <c r="D14" s="91" t="s">
        <v>79</v>
      </c>
      <c r="E14" s="123" t="s">
        <v>234</v>
      </c>
      <c r="F14" s="163">
        <v>16.89</v>
      </c>
      <c r="G14" s="171">
        <f t="shared" si="0"/>
        <v>11.15</v>
      </c>
      <c r="H14" s="122">
        <v>117.62</v>
      </c>
      <c r="I14" s="122">
        <f t="shared" ref="I14:I16" si="1">H14+(H14*$J$7)</f>
        <v>144.53145599999999</v>
      </c>
      <c r="J14" s="107">
        <f t="shared" ref="J14:J16" si="2">G14*I14</f>
        <v>1611.5257343999999</v>
      </c>
      <c r="K14" s="109"/>
      <c r="L14" s="153"/>
    </row>
    <row r="15" spans="1:35" s="154" customFormat="1">
      <c r="A15" s="117" t="s">
        <v>52</v>
      </c>
      <c r="B15" s="108" t="s">
        <v>21</v>
      </c>
      <c r="C15" s="161">
        <v>96995</v>
      </c>
      <c r="D15" s="91" t="s">
        <v>80</v>
      </c>
      <c r="E15" s="123" t="s">
        <v>234</v>
      </c>
      <c r="F15" s="163">
        <v>15.97</v>
      </c>
      <c r="G15" s="171">
        <f t="shared" si="0"/>
        <v>10.54</v>
      </c>
      <c r="H15" s="122">
        <v>36.119999999999997</v>
      </c>
      <c r="I15" s="122">
        <f t="shared" si="1"/>
        <v>44.384255999999993</v>
      </c>
      <c r="J15" s="107">
        <f t="shared" si="2"/>
        <v>467.81005823999988</v>
      </c>
      <c r="K15" s="109"/>
      <c r="L15" s="153"/>
    </row>
    <row r="16" spans="1:35" s="160" customFormat="1">
      <c r="A16" s="117" t="s">
        <v>235</v>
      </c>
      <c r="B16" s="55" t="s">
        <v>37</v>
      </c>
      <c r="C16" s="162">
        <v>30011</v>
      </c>
      <c r="D16" s="111" t="s">
        <v>236</v>
      </c>
      <c r="E16" s="123" t="s">
        <v>234</v>
      </c>
      <c r="F16" s="164">
        <v>6.48</v>
      </c>
      <c r="G16" s="171">
        <f t="shared" si="0"/>
        <v>4.28</v>
      </c>
      <c r="H16" s="122">
        <v>172.44</v>
      </c>
      <c r="I16" s="122">
        <f t="shared" si="1"/>
        <v>211.894272</v>
      </c>
      <c r="J16" s="107">
        <f t="shared" si="2"/>
        <v>906.90748416000008</v>
      </c>
      <c r="K16" s="158"/>
      <c r="L16" s="159"/>
    </row>
    <row r="17" spans="1:12" s="73" customFormat="1">
      <c r="A17" s="68">
        <v>3</v>
      </c>
      <c r="B17" s="69"/>
      <c r="C17" s="69"/>
      <c r="D17" s="97" t="s">
        <v>81</v>
      </c>
      <c r="E17" s="71"/>
      <c r="F17" s="71"/>
      <c r="G17" s="71"/>
      <c r="H17" s="71"/>
      <c r="I17" s="72"/>
      <c r="J17" s="72"/>
      <c r="K17" s="84">
        <f>SUM(J19:J27)</f>
        <v>6873.2805119999994</v>
      </c>
    </row>
    <row r="18" spans="1:12" s="154" customFormat="1">
      <c r="A18" s="157" t="s">
        <v>27</v>
      </c>
      <c r="B18" s="108"/>
      <c r="C18" s="108"/>
      <c r="D18" s="156" t="s">
        <v>82</v>
      </c>
      <c r="E18" s="123"/>
      <c r="F18" s="123"/>
      <c r="G18" s="123"/>
      <c r="H18" s="122"/>
      <c r="I18" s="122"/>
      <c r="J18" s="107"/>
      <c r="K18" s="109"/>
      <c r="L18" s="153"/>
    </row>
    <row r="19" spans="1:12" s="154" customFormat="1" ht="27">
      <c r="A19" s="117" t="s">
        <v>83</v>
      </c>
      <c r="B19" s="108" t="s">
        <v>21</v>
      </c>
      <c r="C19" s="162">
        <v>96617</v>
      </c>
      <c r="D19" s="91" t="s">
        <v>88</v>
      </c>
      <c r="E19" s="123" t="s">
        <v>1</v>
      </c>
      <c r="F19" s="163">
        <v>11.26</v>
      </c>
      <c r="G19" s="171">
        <f t="shared" si="0"/>
        <v>7.43</v>
      </c>
      <c r="H19" s="122">
        <v>20.67</v>
      </c>
      <c r="I19" s="122">
        <f>H19+(H19*$J$7)</f>
        <v>25.399296000000003</v>
      </c>
      <c r="J19" s="107">
        <f>G19*I19</f>
        <v>188.71676928000002</v>
      </c>
      <c r="K19" s="109"/>
      <c r="L19" s="153"/>
    </row>
    <row r="20" spans="1:12" s="154" customFormat="1" ht="27">
      <c r="A20" s="117" t="s">
        <v>84</v>
      </c>
      <c r="B20" s="108" t="s">
        <v>21</v>
      </c>
      <c r="C20" s="162">
        <v>92794</v>
      </c>
      <c r="D20" s="91" t="s">
        <v>90</v>
      </c>
      <c r="E20" s="123" t="s">
        <v>237</v>
      </c>
      <c r="F20" s="163">
        <v>171.07</v>
      </c>
      <c r="G20" s="171">
        <f>ROUND(10*2.72*0.617,2)</f>
        <v>16.78</v>
      </c>
      <c r="H20" s="122">
        <v>9.86</v>
      </c>
      <c r="I20" s="122">
        <f t="shared" ref="I20:I27" si="3">H20+(H20*$J$7)</f>
        <v>12.115967999999999</v>
      </c>
      <c r="J20" s="107">
        <f t="shared" ref="J20:J27" si="4">G20*I20</f>
        <v>203.30594303999999</v>
      </c>
      <c r="K20" s="109"/>
      <c r="L20" s="153"/>
    </row>
    <row r="21" spans="1:12" s="154" customFormat="1" ht="27">
      <c r="A21" s="117" t="s">
        <v>85</v>
      </c>
      <c r="B21" s="108" t="s">
        <v>21</v>
      </c>
      <c r="C21" s="162">
        <v>92795</v>
      </c>
      <c r="D21" s="91" t="s">
        <v>91</v>
      </c>
      <c r="E21" s="123" t="s">
        <v>237</v>
      </c>
      <c r="F21" s="163">
        <v>171.07</v>
      </c>
      <c r="G21" s="171">
        <f>ROUND(10*2.72*0.963,2)</f>
        <v>26.19</v>
      </c>
      <c r="H21" s="122">
        <v>8.4600000000000009</v>
      </c>
      <c r="I21" s="122">
        <f t="shared" si="3"/>
        <v>10.395648000000001</v>
      </c>
      <c r="J21" s="107">
        <f t="shared" si="4"/>
        <v>272.26202112000004</v>
      </c>
      <c r="K21" s="109"/>
      <c r="L21" s="153"/>
    </row>
    <row r="22" spans="1:12" s="154" customFormat="1" ht="27">
      <c r="A22" s="117" t="s">
        <v>86</v>
      </c>
      <c r="B22" s="108" t="s">
        <v>21</v>
      </c>
      <c r="C22" s="162">
        <v>94964</v>
      </c>
      <c r="D22" s="91" t="s">
        <v>92</v>
      </c>
      <c r="E22" s="123" t="s">
        <v>234</v>
      </c>
      <c r="F22" s="163">
        <v>4.07</v>
      </c>
      <c r="G22" s="171">
        <f>0.5*0.5*0.5*10</f>
        <v>1.25</v>
      </c>
      <c r="H22" s="122">
        <v>458.54</v>
      </c>
      <c r="I22" s="122">
        <f t="shared" si="3"/>
        <v>563.45395200000007</v>
      </c>
      <c r="J22" s="107">
        <f t="shared" si="4"/>
        <v>704.31744000000003</v>
      </c>
      <c r="K22" s="109"/>
      <c r="L22" s="153"/>
    </row>
    <row r="23" spans="1:12" s="160" customFormat="1" ht="27">
      <c r="A23" s="117" t="s">
        <v>87</v>
      </c>
      <c r="B23" s="173" t="s">
        <v>21</v>
      </c>
      <c r="C23" s="174">
        <v>101173</v>
      </c>
      <c r="D23" s="175" t="s">
        <v>241</v>
      </c>
      <c r="E23" s="176" t="s">
        <v>238</v>
      </c>
      <c r="F23" s="169"/>
      <c r="G23" s="171">
        <f>10*3</f>
        <v>30</v>
      </c>
      <c r="H23" s="177">
        <v>65.11</v>
      </c>
      <c r="I23" s="177">
        <f t="shared" si="3"/>
        <v>80.007168000000007</v>
      </c>
      <c r="J23" s="178">
        <f t="shared" si="4"/>
        <v>2400.21504</v>
      </c>
      <c r="K23" s="158"/>
      <c r="L23" s="159"/>
    </row>
    <row r="24" spans="1:12" s="154" customFormat="1">
      <c r="A24" s="117" t="s">
        <v>240</v>
      </c>
      <c r="B24" s="108" t="s">
        <v>37</v>
      </c>
      <c r="C24" s="162">
        <v>80676</v>
      </c>
      <c r="D24" s="91" t="s">
        <v>93</v>
      </c>
      <c r="E24" s="123" t="s">
        <v>1</v>
      </c>
      <c r="F24" s="163">
        <v>32.69</v>
      </c>
      <c r="G24" s="171">
        <f t="shared" si="0"/>
        <v>21.58</v>
      </c>
      <c r="H24" s="122">
        <v>29.51</v>
      </c>
      <c r="I24" s="122">
        <f t="shared" si="3"/>
        <v>36.261887999999999</v>
      </c>
      <c r="J24" s="107">
        <f t="shared" si="4"/>
        <v>782.53154303999986</v>
      </c>
      <c r="K24" s="109"/>
      <c r="L24" s="153"/>
    </row>
    <row r="25" spans="1:12" s="154" customFormat="1">
      <c r="A25" s="157" t="s">
        <v>28</v>
      </c>
      <c r="B25" s="108"/>
      <c r="C25" s="108"/>
      <c r="D25" s="156" t="s">
        <v>96</v>
      </c>
      <c r="E25" s="123"/>
      <c r="F25" s="123"/>
      <c r="G25" s="123"/>
      <c r="H25" s="122"/>
      <c r="I25" s="122"/>
      <c r="J25" s="107"/>
      <c r="K25" s="122"/>
      <c r="L25" s="153"/>
    </row>
    <row r="26" spans="1:12" s="154" customFormat="1" ht="27">
      <c r="A26" s="117" t="s">
        <v>94</v>
      </c>
      <c r="B26" s="108" t="s">
        <v>21</v>
      </c>
      <c r="C26" s="162">
        <v>96617</v>
      </c>
      <c r="D26" s="91" t="s">
        <v>88</v>
      </c>
      <c r="E26" s="123" t="s">
        <v>1</v>
      </c>
      <c r="F26" s="163">
        <v>21.09</v>
      </c>
      <c r="G26" s="171">
        <f t="shared" si="0"/>
        <v>13.92</v>
      </c>
      <c r="H26" s="122">
        <v>20.67</v>
      </c>
      <c r="I26" s="122">
        <f t="shared" si="3"/>
        <v>25.399296000000003</v>
      </c>
      <c r="J26" s="107">
        <f t="shared" si="4"/>
        <v>353.55820032000003</v>
      </c>
      <c r="K26" s="109"/>
      <c r="L26" s="153"/>
    </row>
    <row r="27" spans="1:12" s="154" customFormat="1" ht="27">
      <c r="A27" s="117" t="s">
        <v>95</v>
      </c>
      <c r="B27" s="108" t="s">
        <v>21</v>
      </c>
      <c r="C27" s="162">
        <v>102487</v>
      </c>
      <c r="D27" s="91" t="s">
        <v>89</v>
      </c>
      <c r="E27" s="123" t="s">
        <v>234</v>
      </c>
      <c r="F27" s="163">
        <v>6.35</v>
      </c>
      <c r="G27" s="171">
        <v>2.67</v>
      </c>
      <c r="H27" s="122">
        <v>599.95000000000005</v>
      </c>
      <c r="I27" s="122">
        <f t="shared" si="3"/>
        <v>737.21856000000002</v>
      </c>
      <c r="J27" s="107">
        <f t="shared" si="4"/>
        <v>1968.3735552000001</v>
      </c>
      <c r="K27" s="109"/>
      <c r="L27" s="153"/>
    </row>
    <row r="28" spans="1:12" s="73" customFormat="1">
      <c r="A28" s="68">
        <v>4</v>
      </c>
      <c r="B28" s="69"/>
      <c r="C28" s="70"/>
      <c r="D28" s="97" t="s">
        <v>97</v>
      </c>
      <c r="E28" s="71"/>
      <c r="F28" s="71"/>
      <c r="G28" s="71"/>
      <c r="H28" s="71"/>
      <c r="I28" s="72"/>
      <c r="J28" s="72"/>
      <c r="K28" s="84">
        <f>SUM(J30:J32)</f>
        <v>17488.323379200003</v>
      </c>
    </row>
    <row r="29" spans="1:12" s="154" customFormat="1">
      <c r="A29" s="157" t="s">
        <v>29</v>
      </c>
      <c r="B29" s="108"/>
      <c r="C29" s="90"/>
      <c r="D29" s="156" t="s">
        <v>36</v>
      </c>
      <c r="E29" s="123"/>
      <c r="F29" s="123"/>
      <c r="G29" s="123"/>
      <c r="H29" s="122"/>
      <c r="I29" s="122"/>
      <c r="J29" s="107"/>
      <c r="K29" s="109"/>
      <c r="L29" s="153"/>
    </row>
    <row r="30" spans="1:12" s="154" customFormat="1" ht="30" customHeight="1">
      <c r="A30" s="117" t="s">
        <v>99</v>
      </c>
      <c r="B30" s="108" t="s">
        <v>37</v>
      </c>
      <c r="C30" s="162">
        <v>50729</v>
      </c>
      <c r="D30" s="91" t="s">
        <v>101</v>
      </c>
      <c r="E30" s="123" t="s">
        <v>234</v>
      </c>
      <c r="F30" s="163">
        <v>2.46</v>
      </c>
      <c r="G30" s="171">
        <v>1.21</v>
      </c>
      <c r="H30" s="122">
        <v>3668.05</v>
      </c>
      <c r="I30" s="122">
        <f t="shared" ref="I30:I35" si="5">H30+(H30*$J$7)</f>
        <v>4507.2998400000006</v>
      </c>
      <c r="J30" s="107">
        <f>G30*I30</f>
        <v>5453.8328064000007</v>
      </c>
      <c r="K30" s="109"/>
      <c r="L30" s="153"/>
    </row>
    <row r="31" spans="1:12" s="154" customFormat="1">
      <c r="A31" s="157" t="s">
        <v>98</v>
      </c>
      <c r="B31" s="108"/>
      <c r="C31" s="90"/>
      <c r="D31" s="156" t="s">
        <v>102</v>
      </c>
      <c r="E31" s="123"/>
      <c r="F31" s="123"/>
      <c r="G31" s="172"/>
      <c r="H31" s="122"/>
      <c r="I31" s="122"/>
      <c r="J31" s="107"/>
      <c r="K31" s="109"/>
      <c r="L31" s="153"/>
    </row>
    <row r="32" spans="1:12" s="154" customFormat="1" ht="27">
      <c r="A32" s="117" t="s">
        <v>100</v>
      </c>
      <c r="B32" s="108" t="s">
        <v>37</v>
      </c>
      <c r="C32" s="162">
        <v>50729</v>
      </c>
      <c r="D32" s="91" t="s">
        <v>101</v>
      </c>
      <c r="E32" s="123" t="s">
        <v>234</v>
      </c>
      <c r="F32" s="163">
        <v>2.58</v>
      </c>
      <c r="G32" s="171">
        <v>2.67</v>
      </c>
      <c r="H32" s="122">
        <v>3668.05</v>
      </c>
      <c r="I32" s="122">
        <f t="shared" si="5"/>
        <v>4507.2998400000006</v>
      </c>
      <c r="J32" s="107">
        <f t="shared" ref="J32" si="6">G32*I32</f>
        <v>12034.490572800001</v>
      </c>
      <c r="K32" s="109"/>
      <c r="L32" s="153"/>
    </row>
    <row r="33" spans="1:12" s="73" customFormat="1">
      <c r="A33" s="68">
        <v>5</v>
      </c>
      <c r="B33" s="69"/>
      <c r="C33" s="69"/>
      <c r="D33" s="97" t="s">
        <v>23</v>
      </c>
      <c r="E33" s="71"/>
      <c r="F33" s="71"/>
      <c r="G33" s="71"/>
      <c r="H33" s="71"/>
      <c r="I33" s="72"/>
      <c r="J33" s="72"/>
      <c r="K33" s="84">
        <f>SUM(J34:J37)</f>
        <v>8160.5650022399986</v>
      </c>
    </row>
    <row r="34" spans="1:12" s="154" customFormat="1" ht="40.5">
      <c r="A34" s="117" t="s">
        <v>30</v>
      </c>
      <c r="B34" s="108" t="s">
        <v>21</v>
      </c>
      <c r="C34" s="162">
        <v>92543</v>
      </c>
      <c r="D34" s="111" t="s">
        <v>244</v>
      </c>
      <c r="E34" s="155" t="s">
        <v>1</v>
      </c>
      <c r="F34" s="164">
        <v>173.75</v>
      </c>
      <c r="G34" s="171">
        <v>58.57</v>
      </c>
      <c r="H34" s="122">
        <v>26.2</v>
      </c>
      <c r="I34" s="122">
        <f t="shared" si="5"/>
        <v>32.194559999999996</v>
      </c>
      <c r="J34" s="107">
        <f t="shared" ref="J34:J35" si="7">G34*I34</f>
        <v>1885.6353791999998</v>
      </c>
      <c r="K34" s="158"/>
      <c r="L34" s="159"/>
    </row>
    <row r="35" spans="1:12" s="154" customFormat="1" ht="40.5">
      <c r="A35" s="117" t="s">
        <v>40</v>
      </c>
      <c r="B35" s="108" t="s">
        <v>21</v>
      </c>
      <c r="C35" s="162">
        <v>94207</v>
      </c>
      <c r="D35" s="111" t="s">
        <v>245</v>
      </c>
      <c r="E35" s="155" t="s">
        <v>1</v>
      </c>
      <c r="F35" s="164">
        <v>173.6</v>
      </c>
      <c r="G35" s="171">
        <v>58.57</v>
      </c>
      <c r="H35" s="122">
        <v>45.79</v>
      </c>
      <c r="I35" s="122">
        <f t="shared" si="5"/>
        <v>56.266751999999997</v>
      </c>
      <c r="J35" s="107">
        <f t="shared" si="7"/>
        <v>3295.5436646399999</v>
      </c>
      <c r="K35" s="158"/>
      <c r="L35" s="159"/>
    </row>
    <row r="36" spans="1:12" s="160" customFormat="1" ht="27">
      <c r="A36" s="117" t="s">
        <v>51</v>
      </c>
      <c r="B36" s="108" t="s">
        <v>21</v>
      </c>
      <c r="C36" s="174">
        <v>94227</v>
      </c>
      <c r="D36" s="175" t="s">
        <v>259</v>
      </c>
      <c r="E36" s="176" t="s">
        <v>238</v>
      </c>
      <c r="F36" s="169"/>
      <c r="G36" s="171">
        <v>10.35</v>
      </c>
      <c r="H36" s="177">
        <v>65.430000000000007</v>
      </c>
      <c r="I36" s="122">
        <f t="shared" ref="I36:I37" si="8">H36+(H36*$J$7)</f>
        <v>80.400384000000003</v>
      </c>
      <c r="J36" s="107">
        <f t="shared" ref="J36:J37" si="9">G36*I36</f>
        <v>832.14397440000005</v>
      </c>
      <c r="K36" s="158"/>
      <c r="L36" s="159"/>
    </row>
    <row r="37" spans="1:12" s="160" customFormat="1" ht="27">
      <c r="A37" s="117" t="s">
        <v>269</v>
      </c>
      <c r="B37" s="108" t="s">
        <v>21</v>
      </c>
      <c r="C37" s="174">
        <v>94231</v>
      </c>
      <c r="D37" s="175" t="s">
        <v>270</v>
      </c>
      <c r="E37" s="176" t="s">
        <v>238</v>
      </c>
      <c r="F37" s="169"/>
      <c r="G37" s="171">
        <v>32.299999999999997</v>
      </c>
      <c r="H37" s="177">
        <v>54.1</v>
      </c>
      <c r="I37" s="177">
        <f t="shared" si="8"/>
        <v>66.478080000000006</v>
      </c>
      <c r="J37" s="107">
        <f t="shared" si="9"/>
        <v>2147.2419839999998</v>
      </c>
      <c r="K37" s="158"/>
      <c r="L37" s="159"/>
    </row>
    <row r="38" spans="1:12" s="73" customFormat="1">
      <c r="A38" s="68">
        <v>6</v>
      </c>
      <c r="B38" s="69"/>
      <c r="C38" s="69"/>
      <c r="D38" s="97" t="s">
        <v>103</v>
      </c>
      <c r="E38" s="71"/>
      <c r="F38" s="71"/>
      <c r="G38" s="71"/>
      <c r="H38" s="71"/>
      <c r="I38" s="72"/>
      <c r="J38" s="72"/>
      <c r="K38" s="84">
        <f>SUM(J39:J42)</f>
        <v>6065.1732172800002</v>
      </c>
    </row>
    <row r="39" spans="1:12" s="154" customFormat="1" ht="27">
      <c r="A39" s="117" t="s">
        <v>104</v>
      </c>
      <c r="B39" s="108" t="s">
        <v>21</v>
      </c>
      <c r="C39" s="162">
        <v>95240</v>
      </c>
      <c r="D39" s="91" t="s">
        <v>108</v>
      </c>
      <c r="E39" s="155" t="s">
        <v>1</v>
      </c>
      <c r="F39" s="163">
        <v>64.739999999999995</v>
      </c>
      <c r="G39" s="171">
        <f>41.58</f>
        <v>41.58</v>
      </c>
      <c r="H39" s="122">
        <v>19.690000000000001</v>
      </c>
      <c r="I39" s="122">
        <f t="shared" ref="I39:I44" si="10">H39+(H39*$J$7)</f>
        <v>24.195072000000003</v>
      </c>
      <c r="J39" s="107">
        <f>G39*I39</f>
        <v>1006.0310937600001</v>
      </c>
      <c r="K39" s="109"/>
      <c r="L39" s="153"/>
    </row>
    <row r="40" spans="1:12" s="154" customFormat="1">
      <c r="A40" s="117" t="s">
        <v>105</v>
      </c>
      <c r="B40" s="108" t="s">
        <v>37</v>
      </c>
      <c r="C40" s="162">
        <v>80153</v>
      </c>
      <c r="D40" s="91" t="s">
        <v>109</v>
      </c>
      <c r="E40" s="155" t="s">
        <v>1</v>
      </c>
      <c r="F40" s="163">
        <v>64.739999999999995</v>
      </c>
      <c r="G40" s="171">
        <f>41.58</f>
        <v>41.58</v>
      </c>
      <c r="H40" s="122">
        <v>25.87</v>
      </c>
      <c r="I40" s="122">
        <f t="shared" si="10"/>
        <v>31.789056000000002</v>
      </c>
      <c r="J40" s="107">
        <f t="shared" ref="J40:J42" si="11">G40*I40</f>
        <v>1321.78894848</v>
      </c>
      <c r="K40" s="109"/>
      <c r="L40" s="153"/>
    </row>
    <row r="41" spans="1:12" s="154" customFormat="1" ht="27">
      <c r="A41" s="117" t="s">
        <v>106</v>
      </c>
      <c r="B41" s="108" t="s">
        <v>21</v>
      </c>
      <c r="C41" s="162">
        <v>87375</v>
      </c>
      <c r="D41" s="91" t="s">
        <v>110</v>
      </c>
      <c r="E41" s="123" t="s">
        <v>234</v>
      </c>
      <c r="F41" s="163">
        <v>1.94</v>
      </c>
      <c r="G41" s="171">
        <f t="shared" si="0"/>
        <v>1.28</v>
      </c>
      <c r="H41" s="122">
        <v>692.48</v>
      </c>
      <c r="I41" s="122">
        <f t="shared" si="10"/>
        <v>850.91942400000005</v>
      </c>
      <c r="J41" s="107">
        <f t="shared" si="11"/>
        <v>1089.1768627200001</v>
      </c>
      <c r="K41" s="109"/>
      <c r="L41" s="153"/>
    </row>
    <row r="42" spans="1:12" s="154" customFormat="1" ht="40.5">
      <c r="A42" s="117" t="s">
        <v>107</v>
      </c>
      <c r="B42" s="108" t="s">
        <v>21</v>
      </c>
      <c r="C42" s="162">
        <v>87251</v>
      </c>
      <c r="D42" s="91" t="s">
        <v>246</v>
      </c>
      <c r="E42" s="155" t="s">
        <v>1</v>
      </c>
      <c r="F42" s="163">
        <v>64.739999999999995</v>
      </c>
      <c r="G42" s="171">
        <f>41.58</f>
        <v>41.58</v>
      </c>
      <c r="H42" s="122">
        <v>51.83</v>
      </c>
      <c r="I42" s="122">
        <f t="shared" si="10"/>
        <v>63.688704000000001</v>
      </c>
      <c r="J42" s="107">
        <f t="shared" si="11"/>
        <v>2648.1763123199999</v>
      </c>
      <c r="K42" s="109"/>
      <c r="L42" s="153"/>
    </row>
    <row r="43" spans="1:12" s="73" customFormat="1">
      <c r="A43" s="68">
        <v>7</v>
      </c>
      <c r="B43" s="69"/>
      <c r="C43" s="69"/>
      <c r="D43" s="97" t="s">
        <v>112</v>
      </c>
      <c r="E43" s="71"/>
      <c r="F43" s="71"/>
      <c r="G43" s="71"/>
      <c r="H43" s="71"/>
      <c r="I43" s="72"/>
      <c r="J43" s="72"/>
      <c r="K43" s="84">
        <f>SUM(J44:J44)</f>
        <v>1184.24051712</v>
      </c>
    </row>
    <row r="44" spans="1:12" s="154" customFormat="1" ht="40.5">
      <c r="A44" s="117" t="s">
        <v>35</v>
      </c>
      <c r="B44" s="108" t="s">
        <v>21</v>
      </c>
      <c r="C44" s="162">
        <v>101162</v>
      </c>
      <c r="D44" s="91" t="s">
        <v>111</v>
      </c>
      <c r="E44" s="155" t="s">
        <v>1</v>
      </c>
      <c r="F44" s="163">
        <v>8.1999999999999993</v>
      </c>
      <c r="G44" s="171">
        <f t="shared" si="0"/>
        <v>5.41</v>
      </c>
      <c r="H44" s="122">
        <v>178.14</v>
      </c>
      <c r="I44" s="122">
        <f t="shared" si="10"/>
        <v>218.89843199999999</v>
      </c>
      <c r="J44" s="107">
        <f>G44*I44</f>
        <v>1184.24051712</v>
      </c>
      <c r="K44" s="109"/>
      <c r="L44" s="153"/>
    </row>
    <row r="45" spans="1:12" s="73" customFormat="1">
      <c r="A45" s="68">
        <v>8</v>
      </c>
      <c r="B45" s="69"/>
      <c r="C45" s="69"/>
      <c r="D45" s="97" t="s">
        <v>113</v>
      </c>
      <c r="E45" s="71"/>
      <c r="F45" s="71"/>
      <c r="G45" s="71"/>
      <c r="H45" s="71"/>
      <c r="I45" s="72"/>
      <c r="J45" s="72"/>
      <c r="K45" s="84">
        <f>SUM(J47:J56)</f>
        <v>22146.814033920004</v>
      </c>
    </row>
    <row r="46" spans="1:12" s="154" customFormat="1">
      <c r="A46" s="157" t="s">
        <v>31</v>
      </c>
      <c r="B46" s="108"/>
      <c r="C46" s="108"/>
      <c r="D46" s="156" t="s">
        <v>275</v>
      </c>
      <c r="E46" s="123"/>
      <c r="F46" s="123"/>
      <c r="G46" s="123"/>
      <c r="H46" s="122"/>
      <c r="I46" s="122"/>
      <c r="J46" s="107"/>
      <c r="K46" s="109"/>
      <c r="L46" s="153"/>
    </row>
    <row r="47" spans="1:12" s="154" customFormat="1" ht="40.5">
      <c r="A47" s="117" t="s">
        <v>115</v>
      </c>
      <c r="B47" s="108" t="s">
        <v>21</v>
      </c>
      <c r="C47" s="162">
        <v>87878</v>
      </c>
      <c r="D47" s="91" t="s">
        <v>121</v>
      </c>
      <c r="E47" s="155" t="s">
        <v>1</v>
      </c>
      <c r="F47" s="163">
        <v>181.14</v>
      </c>
      <c r="G47" s="171">
        <f t="shared" si="0"/>
        <v>119.55</v>
      </c>
      <c r="H47" s="122">
        <v>5.57</v>
      </c>
      <c r="I47" s="122">
        <f t="shared" ref="I47:I56" si="12">H47+(H47*$J$7)</f>
        <v>6.8444160000000007</v>
      </c>
      <c r="J47" s="107">
        <f>G47*I47</f>
        <v>818.24993280000001</v>
      </c>
      <c r="K47" s="109"/>
      <c r="L47" s="153"/>
    </row>
    <row r="48" spans="1:12" s="154" customFormat="1" ht="40.5">
      <c r="A48" s="117" t="s">
        <v>116</v>
      </c>
      <c r="B48" s="108" t="s">
        <v>21</v>
      </c>
      <c r="C48" s="162">
        <v>87548</v>
      </c>
      <c r="D48" s="91" t="s">
        <v>122</v>
      </c>
      <c r="E48" s="155" t="s">
        <v>1</v>
      </c>
      <c r="F48" s="163">
        <v>30.08</v>
      </c>
      <c r="G48" s="171">
        <f t="shared" si="0"/>
        <v>19.850000000000001</v>
      </c>
      <c r="H48" s="122">
        <v>30.51</v>
      </c>
      <c r="I48" s="122">
        <f t="shared" si="12"/>
        <v>37.490688000000006</v>
      </c>
      <c r="J48" s="107">
        <f t="shared" ref="J48:J56" si="13">G48*I48</f>
        <v>744.19015680000018</v>
      </c>
      <c r="K48" s="109"/>
      <c r="L48" s="153"/>
    </row>
    <row r="49" spans="1:12" s="154" customFormat="1" ht="54">
      <c r="A49" s="117" t="s">
        <v>117</v>
      </c>
      <c r="B49" s="108" t="s">
        <v>21</v>
      </c>
      <c r="C49" s="162">
        <v>87536</v>
      </c>
      <c r="D49" s="91" t="s">
        <v>123</v>
      </c>
      <c r="E49" s="155" t="s">
        <v>1</v>
      </c>
      <c r="F49" s="163">
        <v>151.06</v>
      </c>
      <c r="G49" s="171">
        <f t="shared" si="0"/>
        <v>99.7</v>
      </c>
      <c r="H49" s="122">
        <v>40.630000000000003</v>
      </c>
      <c r="I49" s="122">
        <f t="shared" si="12"/>
        <v>49.926144000000001</v>
      </c>
      <c r="J49" s="107">
        <f t="shared" si="13"/>
        <v>4977.6365568000001</v>
      </c>
      <c r="K49" s="109"/>
      <c r="L49" s="153"/>
    </row>
    <row r="50" spans="1:12" s="154" customFormat="1" ht="54">
      <c r="A50" s="117" t="s">
        <v>118</v>
      </c>
      <c r="B50" s="108" t="s">
        <v>21</v>
      </c>
      <c r="C50" s="162">
        <v>93393</v>
      </c>
      <c r="D50" s="91" t="s">
        <v>124</v>
      </c>
      <c r="E50" s="155" t="s">
        <v>1</v>
      </c>
      <c r="F50" s="163">
        <v>151.06</v>
      </c>
      <c r="G50" s="171">
        <f t="shared" si="0"/>
        <v>99.7</v>
      </c>
      <c r="H50" s="122">
        <v>63.95</v>
      </c>
      <c r="I50" s="122">
        <f t="shared" si="12"/>
        <v>78.581760000000003</v>
      </c>
      <c r="J50" s="107">
        <f t="shared" si="13"/>
        <v>7834.6014720000003</v>
      </c>
      <c r="K50" s="109"/>
      <c r="L50" s="153"/>
    </row>
    <row r="51" spans="1:12" s="154" customFormat="1">
      <c r="A51" s="157" t="s">
        <v>41</v>
      </c>
      <c r="B51" s="108"/>
      <c r="C51" s="108"/>
      <c r="D51" s="156" t="s">
        <v>279</v>
      </c>
      <c r="E51" s="123"/>
      <c r="F51" s="123"/>
      <c r="G51" s="172"/>
      <c r="H51" s="122"/>
      <c r="I51" s="122"/>
      <c r="J51" s="122"/>
      <c r="K51" s="109"/>
      <c r="L51" s="153"/>
    </row>
    <row r="52" spans="1:12" s="154" customFormat="1" ht="40.5">
      <c r="A52" s="117" t="s">
        <v>119</v>
      </c>
      <c r="B52" s="108" t="s">
        <v>21</v>
      </c>
      <c r="C52" s="162">
        <v>87879</v>
      </c>
      <c r="D52" s="91" t="s">
        <v>280</v>
      </c>
      <c r="E52" s="155" t="s">
        <v>1</v>
      </c>
      <c r="F52" s="163">
        <v>164.55</v>
      </c>
      <c r="G52" s="171">
        <v>41.58</v>
      </c>
      <c r="H52" s="122">
        <v>4.99</v>
      </c>
      <c r="I52" s="122">
        <f t="shared" ref="I52:I53" si="14">H52+(H52*$J$7)</f>
        <v>6.1317120000000003</v>
      </c>
      <c r="J52" s="107">
        <f t="shared" ref="J52:J53" si="15">G52*I52</f>
        <v>254.95658496000001</v>
      </c>
      <c r="K52" s="109"/>
      <c r="L52" s="153"/>
    </row>
    <row r="53" spans="1:12" s="154" customFormat="1" ht="40.5">
      <c r="A53" s="117" t="s">
        <v>120</v>
      </c>
      <c r="B53" s="108" t="s">
        <v>21</v>
      </c>
      <c r="C53" s="162">
        <v>90408</v>
      </c>
      <c r="D53" s="91" t="s">
        <v>281</v>
      </c>
      <c r="E53" s="155" t="s">
        <v>1</v>
      </c>
      <c r="F53" s="163">
        <v>164.55</v>
      </c>
      <c r="G53" s="171">
        <v>41.58</v>
      </c>
      <c r="H53" s="122">
        <v>41.19</v>
      </c>
      <c r="I53" s="122">
        <f t="shared" si="14"/>
        <v>50.614272</v>
      </c>
      <c r="J53" s="107">
        <f t="shared" si="15"/>
        <v>2104.54142976</v>
      </c>
      <c r="K53" s="109"/>
      <c r="L53" s="153"/>
    </row>
    <row r="54" spans="1:12" s="154" customFormat="1">
      <c r="A54" s="157" t="s">
        <v>276</v>
      </c>
      <c r="B54" s="108"/>
      <c r="C54" s="108"/>
      <c r="D54" s="156" t="s">
        <v>114</v>
      </c>
      <c r="E54" s="123"/>
      <c r="F54" s="123"/>
      <c r="G54" s="172"/>
      <c r="H54" s="122"/>
      <c r="I54" s="122"/>
      <c r="J54" s="122"/>
      <c r="K54" s="109"/>
      <c r="L54" s="153"/>
    </row>
    <row r="55" spans="1:12" s="154" customFormat="1" ht="40.5">
      <c r="A55" s="117" t="s">
        <v>277</v>
      </c>
      <c r="B55" s="108" t="s">
        <v>21</v>
      </c>
      <c r="C55" s="162">
        <v>87904</v>
      </c>
      <c r="D55" s="91" t="s">
        <v>125</v>
      </c>
      <c r="E55" s="155" t="s">
        <v>1</v>
      </c>
      <c r="F55" s="163">
        <v>164.55</v>
      </c>
      <c r="G55" s="171">
        <f t="shared" si="0"/>
        <v>108.6</v>
      </c>
      <c r="H55" s="122">
        <v>10.050000000000001</v>
      </c>
      <c r="I55" s="122">
        <f t="shared" si="12"/>
        <v>12.349440000000001</v>
      </c>
      <c r="J55" s="107">
        <f t="shared" si="13"/>
        <v>1341.1491840000001</v>
      </c>
      <c r="K55" s="109"/>
      <c r="L55" s="153"/>
    </row>
    <row r="56" spans="1:12" s="154" customFormat="1" ht="54">
      <c r="A56" s="117" t="s">
        <v>278</v>
      </c>
      <c r="B56" s="108" t="s">
        <v>21</v>
      </c>
      <c r="C56" s="162">
        <v>87548</v>
      </c>
      <c r="D56" s="91" t="s">
        <v>126</v>
      </c>
      <c r="E56" s="155" t="s">
        <v>1</v>
      </c>
      <c r="F56" s="163">
        <v>164.55</v>
      </c>
      <c r="G56" s="171">
        <f t="shared" si="0"/>
        <v>108.6</v>
      </c>
      <c r="H56" s="122">
        <v>30.51</v>
      </c>
      <c r="I56" s="122">
        <f t="shared" si="12"/>
        <v>37.490688000000006</v>
      </c>
      <c r="J56" s="107">
        <f t="shared" si="13"/>
        <v>4071.4887168000005</v>
      </c>
      <c r="K56" s="109"/>
      <c r="L56" s="153"/>
    </row>
    <row r="57" spans="1:12" s="73" customFormat="1">
      <c r="A57" s="68">
        <v>9</v>
      </c>
      <c r="B57" s="69"/>
      <c r="C57" s="70"/>
      <c r="D57" s="97" t="s">
        <v>127</v>
      </c>
      <c r="E57" s="71"/>
      <c r="F57" s="71"/>
      <c r="G57" s="71"/>
      <c r="H57" s="71"/>
      <c r="I57" s="72"/>
      <c r="J57" s="72"/>
      <c r="K57" s="84">
        <f>SUM(J59:J66)</f>
        <v>26554.932756480001</v>
      </c>
    </row>
    <row r="58" spans="1:12" s="154" customFormat="1">
      <c r="A58" s="157" t="s">
        <v>32</v>
      </c>
      <c r="B58" s="108"/>
      <c r="C58" s="90"/>
      <c r="D58" s="156" t="s">
        <v>39</v>
      </c>
      <c r="E58" s="123"/>
      <c r="F58" s="123"/>
      <c r="G58" s="123"/>
      <c r="H58" s="122"/>
      <c r="I58" s="122"/>
      <c r="J58" s="107"/>
      <c r="K58" s="109"/>
      <c r="L58" s="153"/>
    </row>
    <row r="59" spans="1:12" s="154" customFormat="1">
      <c r="A59" s="117" t="s">
        <v>128</v>
      </c>
      <c r="B59" s="108" t="s">
        <v>49</v>
      </c>
      <c r="C59" s="162">
        <v>12995</v>
      </c>
      <c r="D59" s="91" t="s">
        <v>257</v>
      </c>
      <c r="E59" s="123" t="s">
        <v>1</v>
      </c>
      <c r="F59" s="163">
        <v>2.8</v>
      </c>
      <c r="G59" s="171">
        <v>3.6</v>
      </c>
      <c r="H59" s="122">
        <v>197.72</v>
      </c>
      <c r="I59" s="122">
        <f>H59+(H59*$J$7)</f>
        <v>242.958336</v>
      </c>
      <c r="J59" s="107">
        <f>G59*I59</f>
        <v>874.65000959999998</v>
      </c>
      <c r="K59" s="109"/>
      <c r="L59" s="153"/>
    </row>
    <row r="60" spans="1:12" s="160" customFormat="1" ht="27">
      <c r="A60" s="117" t="s">
        <v>129</v>
      </c>
      <c r="B60" s="173" t="s">
        <v>21</v>
      </c>
      <c r="C60" s="174">
        <v>93187</v>
      </c>
      <c r="D60" s="175" t="s">
        <v>258</v>
      </c>
      <c r="E60" s="176" t="s">
        <v>238</v>
      </c>
      <c r="F60" s="169"/>
      <c r="G60" s="171">
        <v>12</v>
      </c>
      <c r="H60" s="177">
        <v>112.83</v>
      </c>
      <c r="I60" s="122">
        <f>H60+(H60*$J$7)</f>
        <v>138.64550399999999</v>
      </c>
      <c r="J60" s="107">
        <f>G60*I60</f>
        <v>1663.746048</v>
      </c>
      <c r="K60" s="158"/>
      <c r="L60" s="159"/>
    </row>
    <row r="61" spans="1:12" s="154" customFormat="1">
      <c r="A61" s="157" t="s">
        <v>33</v>
      </c>
      <c r="B61" s="108"/>
      <c r="C61" s="108"/>
      <c r="D61" s="156" t="s">
        <v>38</v>
      </c>
      <c r="E61" s="123"/>
      <c r="F61" s="123"/>
      <c r="G61" s="172"/>
      <c r="H61" s="122"/>
      <c r="I61" s="122"/>
      <c r="J61" s="122"/>
      <c r="K61" s="109"/>
      <c r="L61" s="153"/>
    </row>
    <row r="62" spans="1:12" s="154" customFormat="1" ht="27">
      <c r="A62" s="117" t="s">
        <v>133</v>
      </c>
      <c r="B62" s="108" t="s">
        <v>21</v>
      </c>
      <c r="C62" s="162">
        <v>93188</v>
      </c>
      <c r="D62" s="91" t="s">
        <v>130</v>
      </c>
      <c r="E62" s="123" t="s">
        <v>238</v>
      </c>
      <c r="F62" s="163">
        <v>5</v>
      </c>
      <c r="G62" s="171">
        <v>3</v>
      </c>
      <c r="H62" s="122">
        <v>92.61</v>
      </c>
      <c r="I62" s="122">
        <f t="shared" ref="I62:I66" si="16">H62+(H62*$J$7)</f>
        <v>113.79916799999999</v>
      </c>
      <c r="J62" s="107">
        <f>G62*I62</f>
        <v>341.39750399999997</v>
      </c>
      <c r="K62" s="109"/>
      <c r="L62" s="153"/>
    </row>
    <row r="63" spans="1:12" s="154" customFormat="1" ht="27">
      <c r="A63" s="117" t="s">
        <v>134</v>
      </c>
      <c r="B63" s="108" t="s">
        <v>21</v>
      </c>
      <c r="C63" s="162">
        <v>91341</v>
      </c>
      <c r="D63" s="91" t="s">
        <v>131</v>
      </c>
      <c r="E63" s="155" t="s">
        <v>1</v>
      </c>
      <c r="F63" s="163">
        <v>13.86</v>
      </c>
      <c r="G63" s="171">
        <f>ROUND(0.7*1.9*4,2)</f>
        <v>5.32</v>
      </c>
      <c r="H63" s="122">
        <v>1260.08</v>
      </c>
      <c r="I63" s="122">
        <f t="shared" si="16"/>
        <v>1548.3863039999999</v>
      </c>
      <c r="J63" s="107">
        <f t="shared" ref="J63:J66" si="17">G63*I63</f>
        <v>8237.4151372800006</v>
      </c>
      <c r="K63" s="109"/>
      <c r="L63" s="153"/>
    </row>
    <row r="64" spans="1:12" s="160" customFormat="1" ht="54">
      <c r="A64" s="117" t="s">
        <v>135</v>
      </c>
      <c r="B64" s="173" t="s">
        <v>49</v>
      </c>
      <c r="C64" s="174" t="s">
        <v>272</v>
      </c>
      <c r="D64" s="175" t="s">
        <v>271</v>
      </c>
      <c r="E64" s="176" t="s">
        <v>48</v>
      </c>
      <c r="F64" s="169"/>
      <c r="G64" s="171">
        <v>4</v>
      </c>
      <c r="H64" s="177">
        <v>1275.73</v>
      </c>
      <c r="I64" s="177">
        <f t="shared" si="16"/>
        <v>1567.6170240000001</v>
      </c>
      <c r="J64" s="107">
        <f t="shared" si="17"/>
        <v>6270.4680960000005</v>
      </c>
      <c r="K64" s="158"/>
      <c r="L64" s="159"/>
    </row>
    <row r="65" spans="1:12" s="160" customFormat="1" ht="40.5">
      <c r="A65" s="117" t="s">
        <v>136</v>
      </c>
      <c r="B65" s="108" t="s">
        <v>21</v>
      </c>
      <c r="C65" s="174">
        <v>102257</v>
      </c>
      <c r="D65" s="175" t="s">
        <v>274</v>
      </c>
      <c r="E65" s="176" t="s">
        <v>1</v>
      </c>
      <c r="F65" s="169"/>
      <c r="G65" s="171">
        <v>19</v>
      </c>
      <c r="H65" s="177">
        <v>380.41</v>
      </c>
      <c r="I65" s="177">
        <f t="shared" si="16"/>
        <v>467.44780800000001</v>
      </c>
      <c r="J65" s="107">
        <f t="shared" si="17"/>
        <v>8881.5083520000007</v>
      </c>
      <c r="K65" s="158"/>
      <c r="L65" s="159"/>
    </row>
    <row r="66" spans="1:12" s="154" customFormat="1">
      <c r="A66" s="117" t="s">
        <v>273</v>
      </c>
      <c r="B66" s="108" t="s">
        <v>21</v>
      </c>
      <c r="C66" s="162">
        <v>98689</v>
      </c>
      <c r="D66" s="91" t="s">
        <v>132</v>
      </c>
      <c r="E66" s="123" t="s">
        <v>238</v>
      </c>
      <c r="F66" s="163">
        <v>3.64</v>
      </c>
      <c r="G66" s="171">
        <v>1.8</v>
      </c>
      <c r="H66" s="122">
        <v>129.19</v>
      </c>
      <c r="I66" s="122">
        <f t="shared" si="16"/>
        <v>158.748672</v>
      </c>
      <c r="J66" s="107">
        <f t="shared" si="17"/>
        <v>285.74760960000003</v>
      </c>
      <c r="K66" s="109"/>
      <c r="L66" s="153"/>
    </row>
    <row r="67" spans="1:12" s="73" customFormat="1">
      <c r="A67" s="68">
        <v>10</v>
      </c>
      <c r="B67" s="69"/>
      <c r="C67" s="70"/>
      <c r="D67" s="97" t="s">
        <v>145</v>
      </c>
      <c r="E67" s="71"/>
      <c r="F67" s="71"/>
      <c r="G67" s="71"/>
      <c r="H67" s="71"/>
      <c r="I67" s="72"/>
      <c r="J67" s="72"/>
      <c r="K67" s="84">
        <f>SUM(J69:J75)</f>
        <v>6482.0072448000001</v>
      </c>
    </row>
    <row r="68" spans="1:12" s="154" customFormat="1">
      <c r="A68" s="157" t="s">
        <v>137</v>
      </c>
      <c r="B68" s="108"/>
      <c r="C68" s="90"/>
      <c r="D68" s="156" t="s">
        <v>146</v>
      </c>
      <c r="E68" s="123"/>
      <c r="F68" s="123"/>
      <c r="G68" s="123"/>
      <c r="H68" s="122"/>
      <c r="I68" s="122"/>
      <c r="J68" s="107"/>
      <c r="K68" s="109"/>
      <c r="L68" s="153"/>
    </row>
    <row r="69" spans="1:12" s="154" customFormat="1" ht="27">
      <c r="A69" s="117" t="s">
        <v>138</v>
      </c>
      <c r="B69" s="108" t="s">
        <v>21</v>
      </c>
      <c r="C69" s="162">
        <v>88497</v>
      </c>
      <c r="D69" s="91" t="s">
        <v>148</v>
      </c>
      <c r="E69" s="155" t="s">
        <v>1</v>
      </c>
      <c r="F69" s="163">
        <v>30.08</v>
      </c>
      <c r="G69" s="171">
        <f t="shared" ref="G69:G101" si="18">ROUND(F69*$F$7,2)</f>
        <v>19.850000000000001</v>
      </c>
      <c r="H69" s="122">
        <v>22.56</v>
      </c>
      <c r="I69" s="122">
        <f>H69+(H69*$J$7)</f>
        <v>27.721727999999999</v>
      </c>
      <c r="J69" s="107">
        <f>G69*I69</f>
        <v>550.27630080000006</v>
      </c>
      <c r="K69" s="109"/>
      <c r="L69" s="153"/>
    </row>
    <row r="70" spans="1:12" s="154" customFormat="1" ht="27">
      <c r="A70" s="117" t="s">
        <v>139</v>
      </c>
      <c r="B70" s="108" t="s">
        <v>21</v>
      </c>
      <c r="C70" s="162">
        <v>88489</v>
      </c>
      <c r="D70" s="91" t="s">
        <v>149</v>
      </c>
      <c r="E70" s="155" t="s">
        <v>1</v>
      </c>
      <c r="F70" s="163">
        <v>38.26</v>
      </c>
      <c r="G70" s="171">
        <f t="shared" si="18"/>
        <v>25.25</v>
      </c>
      <c r="H70" s="122">
        <v>13.49</v>
      </c>
      <c r="I70" s="122">
        <f t="shared" ref="I70:I75" si="19">H70+(H70*$J$7)</f>
        <v>16.576512000000001</v>
      </c>
      <c r="J70" s="107">
        <f t="shared" ref="J70:J75" si="20">G70*I70</f>
        <v>418.55692800000003</v>
      </c>
      <c r="K70" s="109"/>
      <c r="L70" s="153"/>
    </row>
    <row r="71" spans="1:12" s="154" customFormat="1" ht="27">
      <c r="A71" s="117" t="s">
        <v>140</v>
      </c>
      <c r="B71" s="108" t="s">
        <v>21</v>
      </c>
      <c r="C71" s="162">
        <v>88485</v>
      </c>
      <c r="D71" s="91" t="s">
        <v>150</v>
      </c>
      <c r="E71" s="155" t="s">
        <v>1</v>
      </c>
      <c r="F71" s="163">
        <v>30.08</v>
      </c>
      <c r="G71" s="171">
        <f t="shared" si="18"/>
        <v>19.850000000000001</v>
      </c>
      <c r="H71" s="122">
        <v>4.45</v>
      </c>
      <c r="I71" s="122">
        <f t="shared" si="19"/>
        <v>5.4681600000000001</v>
      </c>
      <c r="J71" s="107">
        <f t="shared" si="20"/>
        <v>108.54297600000001</v>
      </c>
      <c r="K71" s="109"/>
      <c r="L71" s="153"/>
    </row>
    <row r="72" spans="1:12" s="154" customFormat="1">
      <c r="A72" s="157" t="s">
        <v>141</v>
      </c>
      <c r="B72" s="108"/>
      <c r="C72" s="108"/>
      <c r="D72" s="156" t="s">
        <v>147</v>
      </c>
      <c r="E72" s="123"/>
      <c r="F72" s="123"/>
      <c r="G72" s="172"/>
      <c r="H72" s="122"/>
      <c r="I72" s="122"/>
      <c r="J72" s="122"/>
      <c r="K72" s="109"/>
      <c r="L72" s="153"/>
    </row>
    <row r="73" spans="1:12" s="154" customFormat="1" ht="27">
      <c r="A73" s="117" t="s">
        <v>142</v>
      </c>
      <c r="B73" s="108" t="s">
        <v>21</v>
      </c>
      <c r="C73" s="162">
        <v>88497</v>
      </c>
      <c r="D73" s="91" t="s">
        <v>148</v>
      </c>
      <c r="E73" s="155" t="s">
        <v>1</v>
      </c>
      <c r="F73" s="163">
        <v>164.55</v>
      </c>
      <c r="G73" s="171">
        <f t="shared" si="18"/>
        <v>108.6</v>
      </c>
      <c r="H73" s="122">
        <v>22.56</v>
      </c>
      <c r="I73" s="122">
        <f t="shared" si="19"/>
        <v>27.721727999999999</v>
      </c>
      <c r="J73" s="107">
        <f t="shared" si="20"/>
        <v>3010.5796607999996</v>
      </c>
      <c r="K73" s="109"/>
      <c r="L73" s="153"/>
    </row>
    <row r="74" spans="1:12" s="154" customFormat="1" ht="27">
      <c r="A74" s="117" t="s">
        <v>143</v>
      </c>
      <c r="B74" s="108" t="s">
        <v>21</v>
      </c>
      <c r="C74" s="162">
        <v>88489</v>
      </c>
      <c r="D74" s="91" t="s">
        <v>149</v>
      </c>
      <c r="E74" s="155" t="s">
        <v>1</v>
      </c>
      <c r="F74" s="163">
        <v>164.55</v>
      </c>
      <c r="G74" s="171">
        <f t="shared" si="18"/>
        <v>108.6</v>
      </c>
      <c r="H74" s="122">
        <v>13.49</v>
      </c>
      <c r="I74" s="122">
        <f t="shared" si="19"/>
        <v>16.576512000000001</v>
      </c>
      <c r="J74" s="107">
        <f t="shared" si="20"/>
        <v>1800.2092032</v>
      </c>
      <c r="K74" s="109"/>
      <c r="L74" s="153"/>
    </row>
    <row r="75" spans="1:12" s="154" customFormat="1" ht="27">
      <c r="A75" s="117" t="s">
        <v>144</v>
      </c>
      <c r="B75" s="108" t="s">
        <v>21</v>
      </c>
      <c r="C75" s="162">
        <v>88485</v>
      </c>
      <c r="D75" s="91" t="s">
        <v>150</v>
      </c>
      <c r="E75" s="155" t="s">
        <v>1</v>
      </c>
      <c r="F75" s="163">
        <v>164.55</v>
      </c>
      <c r="G75" s="171">
        <f t="shared" si="18"/>
        <v>108.6</v>
      </c>
      <c r="H75" s="122">
        <v>4.45</v>
      </c>
      <c r="I75" s="122">
        <f t="shared" si="19"/>
        <v>5.4681600000000001</v>
      </c>
      <c r="J75" s="107">
        <f t="shared" si="20"/>
        <v>593.84217599999999</v>
      </c>
      <c r="K75" s="109"/>
      <c r="L75" s="153"/>
    </row>
    <row r="76" spans="1:12" s="73" customFormat="1">
      <c r="A76" s="68">
        <v>11</v>
      </c>
      <c r="B76" s="69"/>
      <c r="C76" s="69"/>
      <c r="D76" s="97" t="s">
        <v>151</v>
      </c>
      <c r="E76" s="71"/>
      <c r="F76" s="71"/>
      <c r="G76" s="71"/>
      <c r="H76" s="71"/>
      <c r="I76" s="72"/>
      <c r="J76" s="72"/>
      <c r="K76" s="84">
        <f>SUM(J78:J89)</f>
        <v>8786.3949312000004</v>
      </c>
    </row>
    <row r="77" spans="1:12" s="154" customFormat="1">
      <c r="A77" s="157" t="s">
        <v>153</v>
      </c>
      <c r="B77" s="108"/>
      <c r="C77" s="108"/>
      <c r="D77" s="156" t="s">
        <v>152</v>
      </c>
      <c r="E77" s="123"/>
      <c r="F77" s="123"/>
      <c r="G77" s="123"/>
      <c r="H77" s="122"/>
      <c r="I77" s="122"/>
      <c r="J77" s="107"/>
      <c r="K77" s="109"/>
      <c r="L77" s="153"/>
    </row>
    <row r="78" spans="1:12" s="154" customFormat="1" ht="27">
      <c r="A78" s="117" t="s">
        <v>154</v>
      </c>
      <c r="B78" s="108" t="s">
        <v>21</v>
      </c>
      <c r="C78" s="162">
        <v>91937</v>
      </c>
      <c r="D78" s="91" t="s">
        <v>252</v>
      </c>
      <c r="E78" s="155" t="s">
        <v>48</v>
      </c>
      <c r="F78" s="163">
        <v>16</v>
      </c>
      <c r="G78" s="171">
        <v>6</v>
      </c>
      <c r="H78" s="122">
        <v>19.78</v>
      </c>
      <c r="I78" s="122">
        <f t="shared" ref="I78:I89" si="21">H78+(H78*$J$7)</f>
        <v>24.305664</v>
      </c>
      <c r="J78" s="107">
        <f>G78*I78</f>
        <v>145.83398399999999</v>
      </c>
      <c r="K78" s="109"/>
      <c r="L78" s="153"/>
    </row>
    <row r="79" spans="1:12" s="154" customFormat="1" ht="27">
      <c r="A79" s="117" t="s">
        <v>155</v>
      </c>
      <c r="B79" s="108" t="s">
        <v>49</v>
      </c>
      <c r="C79" s="162">
        <v>3299</v>
      </c>
      <c r="D79" s="91" t="s">
        <v>253</v>
      </c>
      <c r="E79" s="155" t="s">
        <v>48</v>
      </c>
      <c r="F79" s="163">
        <v>10</v>
      </c>
      <c r="G79" s="171">
        <v>2</v>
      </c>
      <c r="H79" s="122">
        <v>259.95999999999998</v>
      </c>
      <c r="I79" s="122">
        <f t="shared" si="21"/>
        <v>319.43884800000001</v>
      </c>
      <c r="J79" s="107">
        <f t="shared" ref="J79:J87" si="22">G79*I79</f>
        <v>638.87769600000001</v>
      </c>
      <c r="K79" s="109"/>
      <c r="L79" s="153"/>
    </row>
    <row r="80" spans="1:12" s="160" customFormat="1" ht="27">
      <c r="A80" s="117" t="s">
        <v>156</v>
      </c>
      <c r="B80" s="173" t="s">
        <v>21</v>
      </c>
      <c r="C80" s="174">
        <v>91992</v>
      </c>
      <c r="D80" s="175" t="s">
        <v>254</v>
      </c>
      <c r="E80" s="176" t="s">
        <v>48</v>
      </c>
      <c r="F80" s="169"/>
      <c r="G80" s="171">
        <v>2</v>
      </c>
      <c r="H80" s="177">
        <v>53.5</v>
      </c>
      <c r="I80" s="122">
        <f t="shared" si="21"/>
        <v>65.740800000000007</v>
      </c>
      <c r="J80" s="107">
        <f t="shared" si="22"/>
        <v>131.48160000000001</v>
      </c>
      <c r="K80" s="158"/>
      <c r="L80" s="159"/>
    </row>
    <row r="81" spans="1:12" s="160" customFormat="1" ht="40.5">
      <c r="A81" s="117" t="s">
        <v>157</v>
      </c>
      <c r="B81" s="108" t="s">
        <v>21</v>
      </c>
      <c r="C81" s="162">
        <v>101876</v>
      </c>
      <c r="D81" s="111" t="s">
        <v>166</v>
      </c>
      <c r="E81" s="155" t="s">
        <v>48</v>
      </c>
      <c r="F81" s="164">
        <v>1</v>
      </c>
      <c r="G81" s="171">
        <v>1</v>
      </c>
      <c r="H81" s="122">
        <v>93.68</v>
      </c>
      <c r="I81" s="122">
        <f t="shared" si="21"/>
        <v>115.11398400000002</v>
      </c>
      <c r="J81" s="107">
        <f t="shared" si="22"/>
        <v>115.11398400000002</v>
      </c>
      <c r="K81" s="158"/>
      <c r="L81" s="159"/>
    </row>
    <row r="82" spans="1:12" s="160" customFormat="1">
      <c r="A82" s="117" t="s">
        <v>158</v>
      </c>
      <c r="B82" s="108" t="s">
        <v>37</v>
      </c>
      <c r="C82" s="162">
        <v>171529</v>
      </c>
      <c r="D82" s="111" t="s">
        <v>250</v>
      </c>
      <c r="E82" s="155" t="s">
        <v>48</v>
      </c>
      <c r="F82" s="164">
        <v>14</v>
      </c>
      <c r="G82" s="171">
        <v>6</v>
      </c>
      <c r="H82" s="122">
        <v>337.2</v>
      </c>
      <c r="I82" s="122">
        <f t="shared" si="21"/>
        <v>414.35136</v>
      </c>
      <c r="J82" s="107">
        <f t="shared" si="22"/>
        <v>2486.1081599999998</v>
      </c>
      <c r="K82" s="158"/>
      <c r="L82" s="159"/>
    </row>
    <row r="83" spans="1:12" s="154" customFormat="1" ht="27">
      <c r="A83" s="117" t="s">
        <v>159</v>
      </c>
      <c r="B83" s="108" t="s">
        <v>21</v>
      </c>
      <c r="C83" s="162">
        <v>97593</v>
      </c>
      <c r="D83" s="91" t="s">
        <v>251</v>
      </c>
      <c r="E83" s="155" t="s">
        <v>48</v>
      </c>
      <c r="F83" s="163">
        <v>2</v>
      </c>
      <c r="G83" s="171">
        <v>4</v>
      </c>
      <c r="H83" s="122">
        <v>158.62</v>
      </c>
      <c r="I83" s="122">
        <f t="shared" si="21"/>
        <v>194.91225600000001</v>
      </c>
      <c r="J83" s="107">
        <f t="shared" si="22"/>
        <v>779.64902400000005</v>
      </c>
      <c r="K83" s="109"/>
      <c r="L83" s="153"/>
    </row>
    <row r="84" spans="1:12" s="154" customFormat="1">
      <c r="A84" s="157" t="s">
        <v>160</v>
      </c>
      <c r="B84" s="108"/>
      <c r="C84" s="108"/>
      <c r="D84" s="156" t="s">
        <v>165</v>
      </c>
      <c r="E84" s="123"/>
      <c r="F84" s="123"/>
      <c r="G84" s="172"/>
      <c r="H84" s="122"/>
      <c r="I84" s="122"/>
      <c r="J84" s="122"/>
      <c r="K84" s="109"/>
      <c r="L84" s="153"/>
    </row>
    <row r="85" spans="1:12" s="154" customFormat="1">
      <c r="A85" s="117" t="s">
        <v>161</v>
      </c>
      <c r="B85" s="108" t="s">
        <v>37</v>
      </c>
      <c r="C85" s="162">
        <v>170073</v>
      </c>
      <c r="D85" s="91" t="s">
        <v>167</v>
      </c>
      <c r="E85" s="155" t="s">
        <v>48</v>
      </c>
      <c r="F85" s="163">
        <v>1</v>
      </c>
      <c r="G85" s="171">
        <v>1</v>
      </c>
      <c r="H85" s="122">
        <v>1184.3900000000001</v>
      </c>
      <c r="I85" s="122">
        <f t="shared" si="21"/>
        <v>1455.3784320000002</v>
      </c>
      <c r="J85" s="107">
        <f t="shared" si="22"/>
        <v>1455.3784320000002</v>
      </c>
      <c r="K85" s="109"/>
      <c r="L85" s="153"/>
    </row>
    <row r="86" spans="1:12" s="160" customFormat="1" ht="40.5">
      <c r="A86" s="117" t="s">
        <v>162</v>
      </c>
      <c r="B86" s="108" t="s">
        <v>21</v>
      </c>
      <c r="C86" s="162">
        <v>101517</v>
      </c>
      <c r="D86" s="111" t="s">
        <v>168</v>
      </c>
      <c r="E86" s="155" t="s">
        <v>48</v>
      </c>
      <c r="F86" s="164">
        <v>1</v>
      </c>
      <c r="G86" s="171">
        <v>1</v>
      </c>
      <c r="H86" s="122">
        <v>826.69</v>
      </c>
      <c r="I86" s="122">
        <f t="shared" si="21"/>
        <v>1015.8366720000001</v>
      </c>
      <c r="J86" s="107">
        <f t="shared" si="22"/>
        <v>1015.8366720000001</v>
      </c>
      <c r="K86" s="158"/>
      <c r="L86" s="159"/>
    </row>
    <row r="87" spans="1:12" s="160" customFormat="1" ht="27">
      <c r="A87" s="117" t="s">
        <v>163</v>
      </c>
      <c r="B87" s="108" t="s">
        <v>21</v>
      </c>
      <c r="C87" s="162">
        <v>91924</v>
      </c>
      <c r="D87" s="111" t="s">
        <v>247</v>
      </c>
      <c r="E87" s="155" t="s">
        <v>238</v>
      </c>
      <c r="F87" s="164">
        <v>50</v>
      </c>
      <c r="G87" s="171">
        <v>73.86</v>
      </c>
      <c r="H87" s="122">
        <v>3.2</v>
      </c>
      <c r="I87" s="122">
        <f t="shared" si="21"/>
        <v>3.9321600000000001</v>
      </c>
      <c r="J87" s="107">
        <f t="shared" si="22"/>
        <v>290.4293376</v>
      </c>
      <c r="K87" s="158"/>
      <c r="L87" s="159"/>
    </row>
    <row r="88" spans="1:12" s="154" customFormat="1" ht="40.5">
      <c r="A88" s="117" t="s">
        <v>164</v>
      </c>
      <c r="B88" s="108" t="s">
        <v>21</v>
      </c>
      <c r="C88" s="162">
        <v>91926</v>
      </c>
      <c r="D88" s="91" t="s">
        <v>169</v>
      </c>
      <c r="E88" s="155" t="s">
        <v>238</v>
      </c>
      <c r="F88" s="163">
        <v>200</v>
      </c>
      <c r="G88" s="171">
        <v>60.45</v>
      </c>
      <c r="H88" s="122">
        <v>4.57</v>
      </c>
      <c r="I88" s="122">
        <f t="shared" si="21"/>
        <v>5.6156160000000002</v>
      </c>
      <c r="J88" s="107">
        <f>G88*I88</f>
        <v>339.46398720000002</v>
      </c>
      <c r="K88" s="109"/>
      <c r="L88" s="153"/>
    </row>
    <row r="89" spans="1:12" s="160" customFormat="1" ht="40.5">
      <c r="A89" s="117" t="s">
        <v>248</v>
      </c>
      <c r="B89" s="108" t="s">
        <v>21</v>
      </c>
      <c r="C89" s="174">
        <v>91834</v>
      </c>
      <c r="D89" s="175" t="s">
        <v>249</v>
      </c>
      <c r="E89" s="155" t="s">
        <v>238</v>
      </c>
      <c r="F89" s="169"/>
      <c r="G89" s="171">
        <v>50.3</v>
      </c>
      <c r="H89" s="177">
        <v>22.46</v>
      </c>
      <c r="I89" s="177">
        <f t="shared" si="21"/>
        <v>27.598848</v>
      </c>
      <c r="J89" s="107">
        <f>G89*I89</f>
        <v>1388.2220543999999</v>
      </c>
      <c r="K89" s="158"/>
      <c r="L89" s="159"/>
    </row>
    <row r="90" spans="1:12" s="73" customFormat="1">
      <c r="A90" s="68">
        <v>12</v>
      </c>
      <c r="B90" s="69"/>
      <c r="C90" s="70"/>
      <c r="D90" s="97" t="s">
        <v>170</v>
      </c>
      <c r="E90" s="71"/>
      <c r="F90" s="71"/>
      <c r="G90" s="71"/>
      <c r="H90" s="71"/>
      <c r="I90" s="72"/>
      <c r="J90" s="72"/>
      <c r="K90" s="84">
        <f>SUM(J92:J116)</f>
        <v>6992.1572044800005</v>
      </c>
    </row>
    <row r="91" spans="1:12" s="154" customFormat="1">
      <c r="A91" s="157" t="s">
        <v>172</v>
      </c>
      <c r="B91" s="108"/>
      <c r="C91" s="90"/>
      <c r="D91" s="156" t="s">
        <v>171</v>
      </c>
      <c r="E91" s="123"/>
      <c r="F91" s="123"/>
      <c r="G91" s="123"/>
      <c r="H91" s="122"/>
      <c r="I91" s="122"/>
      <c r="J91" s="107"/>
      <c r="K91" s="109"/>
      <c r="L91" s="153"/>
    </row>
    <row r="92" spans="1:12" s="154" customFormat="1" ht="54">
      <c r="A92" s="117" t="s">
        <v>173</v>
      </c>
      <c r="B92" s="108" t="s">
        <v>21</v>
      </c>
      <c r="C92" s="162">
        <v>91785</v>
      </c>
      <c r="D92" s="91" t="s">
        <v>194</v>
      </c>
      <c r="E92" s="123" t="s">
        <v>238</v>
      </c>
      <c r="F92" s="163">
        <v>42.45</v>
      </c>
      <c r="G92" s="171">
        <f t="shared" si="18"/>
        <v>28.02</v>
      </c>
      <c r="H92" s="122">
        <v>33.130000000000003</v>
      </c>
      <c r="I92" s="122">
        <f t="shared" ref="I92:I130" si="23">H92+(H92*$J$7)</f>
        <v>40.710144</v>
      </c>
      <c r="J92" s="107">
        <f>G92*I92</f>
        <v>1140.69823488</v>
      </c>
      <c r="K92" s="109"/>
      <c r="L92" s="153"/>
    </row>
    <row r="93" spans="1:12" s="154" customFormat="1" ht="27">
      <c r="A93" s="117" t="s">
        <v>174</v>
      </c>
      <c r="B93" s="108" t="s">
        <v>21</v>
      </c>
      <c r="C93" s="162">
        <v>89395</v>
      </c>
      <c r="D93" s="91" t="s">
        <v>195</v>
      </c>
      <c r="E93" s="123" t="s">
        <v>48</v>
      </c>
      <c r="F93" s="163">
        <v>23</v>
      </c>
      <c r="G93" s="171">
        <v>15</v>
      </c>
      <c r="H93" s="122">
        <v>15.43</v>
      </c>
      <c r="I93" s="122">
        <f t="shared" si="23"/>
        <v>18.960384000000001</v>
      </c>
      <c r="J93" s="107">
        <f t="shared" ref="J93:J116" si="24">G93*I93</f>
        <v>284.40576000000004</v>
      </c>
      <c r="K93" s="109"/>
      <c r="L93" s="153"/>
    </row>
    <row r="94" spans="1:12" s="160" customFormat="1" ht="27">
      <c r="A94" s="117" t="s">
        <v>175</v>
      </c>
      <c r="B94" s="108" t="s">
        <v>21</v>
      </c>
      <c r="C94" s="162">
        <v>89408</v>
      </c>
      <c r="D94" s="111" t="s">
        <v>196</v>
      </c>
      <c r="E94" s="123" t="s">
        <v>48</v>
      </c>
      <c r="F94" s="164">
        <v>18</v>
      </c>
      <c r="G94" s="171">
        <v>11</v>
      </c>
      <c r="H94" s="122">
        <v>10.25</v>
      </c>
      <c r="I94" s="122">
        <f t="shared" si="23"/>
        <v>12.5952</v>
      </c>
      <c r="J94" s="107">
        <f t="shared" si="24"/>
        <v>138.5472</v>
      </c>
      <c r="K94" s="158"/>
      <c r="L94" s="159"/>
    </row>
    <row r="95" spans="1:12" s="160" customFormat="1" ht="40.5">
      <c r="A95" s="117" t="s">
        <v>176</v>
      </c>
      <c r="B95" s="108" t="s">
        <v>21</v>
      </c>
      <c r="C95" s="162">
        <v>89984</v>
      </c>
      <c r="D95" s="111" t="s">
        <v>197</v>
      </c>
      <c r="E95" s="123" t="s">
        <v>48</v>
      </c>
      <c r="F95" s="164">
        <v>8</v>
      </c>
      <c r="G95" s="171">
        <v>5</v>
      </c>
      <c r="H95" s="122">
        <v>90.52</v>
      </c>
      <c r="I95" s="122">
        <f t="shared" si="23"/>
        <v>111.230976</v>
      </c>
      <c r="J95" s="107">
        <f t="shared" si="24"/>
        <v>556.15488000000005</v>
      </c>
      <c r="K95" s="158"/>
      <c r="L95" s="159"/>
    </row>
    <row r="96" spans="1:12" s="160" customFormat="1" ht="40.5">
      <c r="A96" s="117" t="s">
        <v>177</v>
      </c>
      <c r="B96" s="108" t="s">
        <v>21</v>
      </c>
      <c r="C96" s="162">
        <v>89986</v>
      </c>
      <c r="D96" s="111" t="s">
        <v>198</v>
      </c>
      <c r="E96" s="123" t="s">
        <v>48</v>
      </c>
      <c r="F96" s="164">
        <v>8</v>
      </c>
      <c r="G96" s="171">
        <v>5</v>
      </c>
      <c r="H96" s="122">
        <v>88.26</v>
      </c>
      <c r="I96" s="122">
        <f t="shared" si="23"/>
        <v>108.45388800000001</v>
      </c>
      <c r="J96" s="107">
        <f t="shared" si="24"/>
        <v>542.26944000000003</v>
      </c>
      <c r="K96" s="158"/>
      <c r="L96" s="159"/>
    </row>
    <row r="97" spans="1:12" s="154" customFormat="1">
      <c r="A97" s="157" t="s">
        <v>179</v>
      </c>
      <c r="B97" s="108"/>
      <c r="C97" s="108"/>
      <c r="D97" s="156" t="s">
        <v>178</v>
      </c>
      <c r="E97" s="123"/>
      <c r="F97" s="123"/>
      <c r="G97" s="172"/>
      <c r="H97" s="122"/>
      <c r="I97" s="122"/>
      <c r="J97" s="122"/>
      <c r="K97" s="109"/>
      <c r="L97" s="153"/>
    </row>
    <row r="98" spans="1:12" s="154" customFormat="1" ht="40.5">
      <c r="A98" s="117" t="s">
        <v>180</v>
      </c>
      <c r="B98" s="108" t="s">
        <v>21</v>
      </c>
      <c r="C98" s="162">
        <v>89711</v>
      </c>
      <c r="D98" s="91" t="s">
        <v>199</v>
      </c>
      <c r="E98" s="123" t="s">
        <v>238</v>
      </c>
      <c r="F98" s="163">
        <v>14.3</v>
      </c>
      <c r="G98" s="171">
        <f t="shared" si="18"/>
        <v>9.44</v>
      </c>
      <c r="H98" s="122">
        <v>25.56</v>
      </c>
      <c r="I98" s="122">
        <f t="shared" si="23"/>
        <v>31.408127999999998</v>
      </c>
      <c r="J98" s="107">
        <f t="shared" si="24"/>
        <v>296.49272831999997</v>
      </c>
      <c r="K98" s="109"/>
      <c r="L98" s="153"/>
    </row>
    <row r="99" spans="1:12" s="160" customFormat="1" ht="27">
      <c r="A99" s="117" t="s">
        <v>181</v>
      </c>
      <c r="B99" s="108" t="s">
        <v>21</v>
      </c>
      <c r="C99" s="162">
        <v>89798</v>
      </c>
      <c r="D99" s="111" t="s">
        <v>200</v>
      </c>
      <c r="E99" s="123" t="s">
        <v>238</v>
      </c>
      <c r="F99" s="164">
        <v>30.35</v>
      </c>
      <c r="G99" s="171">
        <f t="shared" si="18"/>
        <v>20.03</v>
      </c>
      <c r="H99" s="122">
        <v>14.91</v>
      </c>
      <c r="I99" s="122">
        <f t="shared" si="23"/>
        <v>18.321408000000002</v>
      </c>
      <c r="J99" s="107">
        <f t="shared" si="24"/>
        <v>366.97780224000007</v>
      </c>
      <c r="K99" s="158"/>
      <c r="L99" s="159"/>
    </row>
    <row r="100" spans="1:12" s="160" customFormat="1" ht="33.75" customHeight="1">
      <c r="A100" s="117" t="s">
        <v>182</v>
      </c>
      <c r="B100" s="108" t="s">
        <v>21</v>
      </c>
      <c r="C100" s="162">
        <v>89799</v>
      </c>
      <c r="D100" s="111" t="s">
        <v>201</v>
      </c>
      <c r="E100" s="123" t="s">
        <v>238</v>
      </c>
      <c r="F100" s="164">
        <v>8.1199999999999992</v>
      </c>
      <c r="G100" s="171">
        <f t="shared" si="18"/>
        <v>5.36</v>
      </c>
      <c r="H100" s="122">
        <v>25.58</v>
      </c>
      <c r="I100" s="122">
        <f t="shared" si="23"/>
        <v>31.432703999999998</v>
      </c>
      <c r="J100" s="107">
        <f t="shared" si="24"/>
        <v>168.47929343999999</v>
      </c>
      <c r="K100" s="158"/>
      <c r="L100" s="159"/>
    </row>
    <row r="101" spans="1:12" s="160" customFormat="1" ht="27">
      <c r="A101" s="117" t="s">
        <v>183</v>
      </c>
      <c r="B101" s="108" t="s">
        <v>21</v>
      </c>
      <c r="C101" s="162">
        <v>89800</v>
      </c>
      <c r="D101" s="111" t="s">
        <v>202</v>
      </c>
      <c r="E101" s="123" t="s">
        <v>238</v>
      </c>
      <c r="F101" s="164">
        <v>32.65</v>
      </c>
      <c r="G101" s="171">
        <f t="shared" si="18"/>
        <v>21.55</v>
      </c>
      <c r="H101" s="122">
        <v>33.340000000000003</v>
      </c>
      <c r="I101" s="122">
        <f t="shared" si="23"/>
        <v>40.968192000000002</v>
      </c>
      <c r="J101" s="107">
        <f t="shared" si="24"/>
        <v>882.86453760000006</v>
      </c>
      <c r="K101" s="158"/>
      <c r="L101" s="159"/>
    </row>
    <row r="102" spans="1:12" s="154" customFormat="1" ht="40.5">
      <c r="A102" s="117" t="s">
        <v>184</v>
      </c>
      <c r="B102" s="108" t="s">
        <v>21</v>
      </c>
      <c r="C102" s="162">
        <v>89724</v>
      </c>
      <c r="D102" s="91" t="s">
        <v>203</v>
      </c>
      <c r="E102" s="123" t="s">
        <v>48</v>
      </c>
      <c r="F102" s="163">
        <v>10</v>
      </c>
      <c r="G102" s="171">
        <v>6</v>
      </c>
      <c r="H102" s="122">
        <v>11.98</v>
      </c>
      <c r="I102" s="122">
        <f t="shared" si="23"/>
        <v>14.721024</v>
      </c>
      <c r="J102" s="107">
        <f t="shared" si="24"/>
        <v>88.326143999999999</v>
      </c>
      <c r="K102" s="109"/>
      <c r="L102" s="153"/>
    </row>
    <row r="103" spans="1:12" s="154" customFormat="1" ht="40.5">
      <c r="A103" s="117" t="s">
        <v>185</v>
      </c>
      <c r="B103" s="108" t="s">
        <v>21</v>
      </c>
      <c r="C103" s="162">
        <v>89801</v>
      </c>
      <c r="D103" s="91" t="s">
        <v>204</v>
      </c>
      <c r="E103" s="123" t="s">
        <v>48</v>
      </c>
      <c r="F103" s="163">
        <v>3</v>
      </c>
      <c r="G103" s="171">
        <v>2</v>
      </c>
      <c r="H103" s="122">
        <v>9.7799999999999994</v>
      </c>
      <c r="I103" s="122">
        <f t="shared" si="23"/>
        <v>12.017664</v>
      </c>
      <c r="J103" s="107">
        <f t="shared" si="24"/>
        <v>24.035328</v>
      </c>
      <c r="K103" s="109"/>
      <c r="L103" s="153"/>
    </row>
    <row r="104" spans="1:12" s="160" customFormat="1" ht="40.5">
      <c r="A104" s="117" t="s">
        <v>186</v>
      </c>
      <c r="B104" s="108" t="s">
        <v>21</v>
      </c>
      <c r="C104" s="162">
        <v>89726</v>
      </c>
      <c r="D104" s="111" t="s">
        <v>205</v>
      </c>
      <c r="E104" s="123" t="s">
        <v>48</v>
      </c>
      <c r="F104" s="164">
        <v>2</v>
      </c>
      <c r="G104" s="171">
        <v>1</v>
      </c>
      <c r="H104" s="122">
        <v>12.23</v>
      </c>
      <c r="I104" s="122">
        <f t="shared" si="23"/>
        <v>15.028224000000002</v>
      </c>
      <c r="J104" s="107">
        <f t="shared" si="24"/>
        <v>15.028224000000002</v>
      </c>
      <c r="K104" s="158"/>
      <c r="L104" s="159"/>
    </row>
    <row r="105" spans="1:12" s="160" customFormat="1" ht="40.5">
      <c r="A105" s="117" t="s">
        <v>187</v>
      </c>
      <c r="B105" s="108" t="s">
        <v>21</v>
      </c>
      <c r="C105" s="162">
        <v>89802</v>
      </c>
      <c r="D105" s="111" t="s">
        <v>206</v>
      </c>
      <c r="E105" s="123" t="s">
        <v>48</v>
      </c>
      <c r="F105" s="164">
        <v>3</v>
      </c>
      <c r="G105" s="171">
        <v>2</v>
      </c>
      <c r="H105" s="122">
        <v>10.57</v>
      </c>
      <c r="I105" s="122">
        <f t="shared" si="23"/>
        <v>12.988416000000001</v>
      </c>
      <c r="J105" s="107">
        <f t="shared" si="24"/>
        <v>25.976832000000002</v>
      </c>
      <c r="K105" s="158"/>
      <c r="L105" s="159"/>
    </row>
    <row r="106" spans="1:12" s="160" customFormat="1" ht="40.5">
      <c r="A106" s="117" t="s">
        <v>188</v>
      </c>
      <c r="B106" s="108" t="s">
        <v>21</v>
      </c>
      <c r="C106" s="162">
        <v>89810</v>
      </c>
      <c r="D106" s="111" t="s">
        <v>207</v>
      </c>
      <c r="E106" s="123" t="s">
        <v>48</v>
      </c>
      <c r="F106" s="164">
        <v>6</v>
      </c>
      <c r="G106" s="171">
        <v>4</v>
      </c>
      <c r="H106" s="122">
        <v>31.8</v>
      </c>
      <c r="I106" s="122">
        <f t="shared" si="23"/>
        <v>39.075839999999999</v>
      </c>
      <c r="J106" s="107">
        <f t="shared" si="24"/>
        <v>156.30336</v>
      </c>
      <c r="K106" s="158"/>
      <c r="L106" s="159"/>
    </row>
    <row r="107" spans="1:12" s="154" customFormat="1" ht="40.5">
      <c r="A107" s="117" t="s">
        <v>189</v>
      </c>
      <c r="B107" s="108" t="s">
        <v>21</v>
      </c>
      <c r="C107" s="162">
        <v>89561</v>
      </c>
      <c r="D107" s="91" t="s">
        <v>208</v>
      </c>
      <c r="E107" s="123" t="s">
        <v>48</v>
      </c>
      <c r="F107" s="163">
        <v>4</v>
      </c>
      <c r="G107" s="171">
        <v>2</v>
      </c>
      <c r="H107" s="122">
        <v>16.05</v>
      </c>
      <c r="I107" s="122">
        <f t="shared" si="23"/>
        <v>19.722239999999999</v>
      </c>
      <c r="J107" s="107">
        <f t="shared" si="24"/>
        <v>39.444479999999999</v>
      </c>
      <c r="K107" s="109"/>
      <c r="L107" s="153"/>
    </row>
    <row r="108" spans="1:12" s="154" customFormat="1" ht="40.5">
      <c r="A108" s="117" t="s">
        <v>190</v>
      </c>
      <c r="B108" s="108" t="s">
        <v>21</v>
      </c>
      <c r="C108" s="162">
        <v>89827</v>
      </c>
      <c r="D108" s="91" t="s">
        <v>209</v>
      </c>
      <c r="E108" s="123" t="s">
        <v>48</v>
      </c>
      <c r="F108" s="163">
        <v>1</v>
      </c>
      <c r="G108" s="171">
        <v>1</v>
      </c>
      <c r="H108" s="122">
        <v>20.059999999999999</v>
      </c>
      <c r="I108" s="122">
        <f t="shared" si="23"/>
        <v>24.649728</v>
      </c>
      <c r="J108" s="107">
        <f t="shared" si="24"/>
        <v>24.649728</v>
      </c>
      <c r="K108" s="109"/>
      <c r="L108" s="153"/>
    </row>
    <row r="109" spans="1:12" s="160" customFormat="1" ht="40.5">
      <c r="A109" s="117" t="s">
        <v>191</v>
      </c>
      <c r="B109" s="108" t="s">
        <v>21</v>
      </c>
      <c r="C109" s="162">
        <v>89834</v>
      </c>
      <c r="D109" s="111" t="s">
        <v>210</v>
      </c>
      <c r="E109" s="123" t="s">
        <v>48</v>
      </c>
      <c r="F109" s="164">
        <v>4</v>
      </c>
      <c r="G109" s="171">
        <v>2</v>
      </c>
      <c r="H109" s="122">
        <v>56.66</v>
      </c>
      <c r="I109" s="122">
        <f t="shared" si="23"/>
        <v>69.623807999999997</v>
      </c>
      <c r="J109" s="107">
        <f t="shared" si="24"/>
        <v>139.24761599999999</v>
      </c>
      <c r="K109" s="158"/>
      <c r="L109" s="159"/>
    </row>
    <row r="110" spans="1:12" s="160" customFormat="1" ht="30">
      <c r="A110" s="117" t="s">
        <v>192</v>
      </c>
      <c r="B110" s="108" t="s">
        <v>37</v>
      </c>
      <c r="C110" s="162">
        <v>180252</v>
      </c>
      <c r="D110" s="111" t="s">
        <v>211</v>
      </c>
      <c r="E110" s="123" t="s">
        <v>48</v>
      </c>
      <c r="F110" s="164">
        <v>2</v>
      </c>
      <c r="G110" s="171">
        <v>1</v>
      </c>
      <c r="H110" s="122">
        <v>38</v>
      </c>
      <c r="I110" s="122">
        <f t="shared" si="23"/>
        <v>46.694400000000002</v>
      </c>
      <c r="J110" s="107">
        <f t="shared" si="24"/>
        <v>46.694400000000002</v>
      </c>
      <c r="K110" s="158"/>
      <c r="L110" s="159"/>
    </row>
    <row r="111" spans="1:12" s="160" customFormat="1" ht="40.5">
      <c r="A111" s="117" t="s">
        <v>193</v>
      </c>
      <c r="B111" s="108" t="s">
        <v>21</v>
      </c>
      <c r="C111" s="162">
        <v>89825</v>
      </c>
      <c r="D111" s="111" t="s">
        <v>212</v>
      </c>
      <c r="E111" s="123" t="s">
        <v>48</v>
      </c>
      <c r="F111" s="164">
        <v>2</v>
      </c>
      <c r="G111" s="171">
        <v>1</v>
      </c>
      <c r="H111" s="122">
        <v>17.510000000000002</v>
      </c>
      <c r="I111" s="122">
        <f t="shared" si="23"/>
        <v>21.516288000000003</v>
      </c>
      <c r="J111" s="107">
        <f t="shared" si="24"/>
        <v>21.516288000000003</v>
      </c>
      <c r="K111" s="158"/>
      <c r="L111" s="159"/>
    </row>
    <row r="112" spans="1:12" s="154" customFormat="1">
      <c r="A112" s="157" t="s">
        <v>213</v>
      </c>
      <c r="B112" s="108"/>
      <c r="C112" s="90"/>
      <c r="D112" s="156" t="s">
        <v>218</v>
      </c>
      <c r="E112" s="123"/>
      <c r="F112" s="123"/>
      <c r="G112" s="123"/>
      <c r="H112" s="122"/>
      <c r="I112" s="122"/>
      <c r="J112" s="122"/>
      <c r="K112" s="109"/>
      <c r="L112" s="153"/>
    </row>
    <row r="113" spans="1:12" s="154" customFormat="1">
      <c r="A113" s="117" t="s">
        <v>214</v>
      </c>
      <c r="B113" s="108" t="s">
        <v>37</v>
      </c>
      <c r="C113" s="162">
        <v>180093</v>
      </c>
      <c r="D113" s="91" t="s">
        <v>216</v>
      </c>
      <c r="E113" s="123" t="s">
        <v>48</v>
      </c>
      <c r="F113" s="163">
        <v>10</v>
      </c>
      <c r="G113" s="171">
        <v>6</v>
      </c>
      <c r="H113" s="122">
        <v>44.68</v>
      </c>
      <c r="I113" s="122">
        <f t="shared" si="23"/>
        <v>54.902783999999997</v>
      </c>
      <c r="J113" s="107">
        <f t="shared" si="24"/>
        <v>329.41670399999998</v>
      </c>
      <c r="K113" s="109"/>
      <c r="L113" s="153"/>
    </row>
    <row r="114" spans="1:12" s="154" customFormat="1">
      <c r="A114" s="117" t="s">
        <v>215</v>
      </c>
      <c r="B114" s="108" t="s">
        <v>37</v>
      </c>
      <c r="C114" s="162">
        <v>180680</v>
      </c>
      <c r="D114" s="91" t="s">
        <v>217</v>
      </c>
      <c r="E114" s="123" t="s">
        <v>48</v>
      </c>
      <c r="F114" s="163">
        <v>7</v>
      </c>
      <c r="G114" s="171">
        <v>3</v>
      </c>
      <c r="H114" s="122">
        <v>348.08</v>
      </c>
      <c r="I114" s="122">
        <f t="shared" si="23"/>
        <v>427.72070399999996</v>
      </c>
      <c r="J114" s="107">
        <f t="shared" si="24"/>
        <v>1283.162112</v>
      </c>
      <c r="K114" s="109"/>
      <c r="L114" s="153"/>
    </row>
    <row r="115" spans="1:12" s="160" customFormat="1" ht="27">
      <c r="A115" s="117" t="s">
        <v>282</v>
      </c>
      <c r="B115" s="173" t="s">
        <v>21</v>
      </c>
      <c r="C115" s="174">
        <v>102605</v>
      </c>
      <c r="D115" s="175" t="s">
        <v>283</v>
      </c>
      <c r="E115" s="176" t="s">
        <v>48</v>
      </c>
      <c r="F115" s="169"/>
      <c r="G115" s="171">
        <v>1</v>
      </c>
      <c r="H115" s="177">
        <v>301.01</v>
      </c>
      <c r="I115" s="177">
        <f t="shared" si="23"/>
        <v>369.88108799999998</v>
      </c>
      <c r="J115" s="107">
        <f t="shared" si="24"/>
        <v>369.88108799999998</v>
      </c>
      <c r="K115" s="158"/>
      <c r="L115" s="159"/>
    </row>
    <row r="116" spans="1:12" s="160" customFormat="1" ht="40.5">
      <c r="A116" s="117" t="s">
        <v>284</v>
      </c>
      <c r="B116" s="173" t="s">
        <v>21</v>
      </c>
      <c r="C116" s="174">
        <v>104327</v>
      </c>
      <c r="D116" s="175" t="s">
        <v>285</v>
      </c>
      <c r="E116" s="176" t="s">
        <v>48</v>
      </c>
      <c r="F116" s="169"/>
      <c r="G116" s="171">
        <v>2</v>
      </c>
      <c r="H116" s="177">
        <v>20.99</v>
      </c>
      <c r="I116" s="177">
        <f t="shared" si="23"/>
        <v>25.792511999999999</v>
      </c>
      <c r="J116" s="178">
        <f t="shared" si="24"/>
        <v>51.585023999999997</v>
      </c>
      <c r="K116" s="158"/>
      <c r="L116" s="159"/>
    </row>
    <row r="117" spans="1:12" s="73" customFormat="1">
      <c r="A117" s="68">
        <v>13</v>
      </c>
      <c r="B117" s="69"/>
      <c r="C117" s="70"/>
      <c r="D117" s="97" t="s">
        <v>221</v>
      </c>
      <c r="E117" s="71"/>
      <c r="F117" s="71"/>
      <c r="G117" s="71"/>
      <c r="H117" s="71"/>
      <c r="I117" s="72"/>
      <c r="J117" s="72"/>
      <c r="K117" s="84">
        <f>SUM(J118:J119)</f>
        <v>115.43347199999999</v>
      </c>
    </row>
    <row r="118" spans="1:12" s="154" customFormat="1" ht="27">
      <c r="A118" s="117" t="s">
        <v>219</v>
      </c>
      <c r="B118" s="108" t="s">
        <v>21</v>
      </c>
      <c r="C118" s="162">
        <v>97599</v>
      </c>
      <c r="D118" s="91" t="s">
        <v>255</v>
      </c>
      <c r="E118" s="123" t="s">
        <v>48</v>
      </c>
      <c r="F118" s="163">
        <v>1</v>
      </c>
      <c r="G118" s="171">
        <v>2</v>
      </c>
      <c r="H118" s="122">
        <v>23.29</v>
      </c>
      <c r="I118" s="122">
        <f>H118+(H118*$J$7)</f>
        <v>28.618752000000001</v>
      </c>
      <c r="J118" s="107">
        <f>G118*I118</f>
        <v>57.237504000000001</v>
      </c>
      <c r="K118" s="109"/>
      <c r="L118" s="153"/>
    </row>
    <row r="119" spans="1:12" s="160" customFormat="1" ht="40.5">
      <c r="A119" s="117" t="s">
        <v>220</v>
      </c>
      <c r="B119" s="108" t="s">
        <v>49</v>
      </c>
      <c r="C119" s="162">
        <v>12884</v>
      </c>
      <c r="D119" s="111" t="s">
        <v>256</v>
      </c>
      <c r="E119" s="123" t="s">
        <v>48</v>
      </c>
      <c r="F119" s="164">
        <v>2</v>
      </c>
      <c r="G119" s="171">
        <v>2</v>
      </c>
      <c r="H119" s="122">
        <v>23.68</v>
      </c>
      <c r="I119" s="122">
        <f t="shared" si="23"/>
        <v>29.097984</v>
      </c>
      <c r="J119" s="107">
        <f t="shared" ref="J119" si="25">G119*I119</f>
        <v>58.195968000000001</v>
      </c>
      <c r="K119" s="158"/>
      <c r="L119" s="159"/>
    </row>
    <row r="120" spans="1:12" s="73" customFormat="1">
      <c r="A120" s="68">
        <v>14</v>
      </c>
      <c r="B120" s="69"/>
      <c r="C120" s="70"/>
      <c r="D120" s="97" t="s">
        <v>231</v>
      </c>
      <c r="E120" s="71"/>
      <c r="F120" s="71"/>
      <c r="G120" s="71"/>
      <c r="H120" s="71"/>
      <c r="I120" s="72"/>
      <c r="J120" s="72"/>
      <c r="K120" s="84">
        <f>SUM(J121:J130)</f>
        <v>15354.40306176</v>
      </c>
    </row>
    <row r="121" spans="1:12" s="154" customFormat="1" ht="27">
      <c r="A121" s="117" t="s">
        <v>54</v>
      </c>
      <c r="B121" s="108" t="s">
        <v>21</v>
      </c>
      <c r="C121" s="162">
        <v>86888</v>
      </c>
      <c r="D121" s="91" t="s">
        <v>260</v>
      </c>
      <c r="E121" s="123" t="s">
        <v>48</v>
      </c>
      <c r="F121" s="163">
        <v>2</v>
      </c>
      <c r="G121" s="171">
        <v>6</v>
      </c>
      <c r="H121" s="122">
        <v>552.36</v>
      </c>
      <c r="I121" s="122">
        <f>H121+(H121*$J$7)</f>
        <v>678.73996799999998</v>
      </c>
      <c r="J121" s="107">
        <f>G121*I121</f>
        <v>4072.4398080000001</v>
      </c>
      <c r="K121" s="109"/>
      <c r="L121" s="153"/>
    </row>
    <row r="122" spans="1:12" s="160" customFormat="1" ht="27">
      <c r="A122" s="117" t="s">
        <v>222</v>
      </c>
      <c r="B122" s="108" t="s">
        <v>21</v>
      </c>
      <c r="C122" s="181">
        <v>100858</v>
      </c>
      <c r="D122" s="175" t="s">
        <v>261</v>
      </c>
      <c r="E122" s="123" t="s">
        <v>48</v>
      </c>
      <c r="F122" s="169"/>
      <c r="G122" s="171">
        <v>3</v>
      </c>
      <c r="H122" s="177">
        <v>733.9</v>
      </c>
      <c r="I122" s="122">
        <f t="shared" ref="I122:I125" si="26">H122+(H122*$J$7)</f>
        <v>901.81631999999991</v>
      </c>
      <c r="J122" s="107">
        <f t="shared" ref="J122:J125" si="27">G122*I122</f>
        <v>2705.4489599999997</v>
      </c>
      <c r="K122" s="158"/>
      <c r="L122" s="159"/>
    </row>
    <row r="123" spans="1:12" s="160" customFormat="1" ht="27">
      <c r="A123" s="117" t="s">
        <v>223</v>
      </c>
      <c r="B123" s="108" t="s">
        <v>21</v>
      </c>
      <c r="C123" s="181">
        <v>102258</v>
      </c>
      <c r="D123" s="175" t="s">
        <v>262</v>
      </c>
      <c r="E123" s="176" t="s">
        <v>1</v>
      </c>
      <c r="F123" s="169"/>
      <c r="G123" s="171">
        <f>3*0.54</f>
        <v>1.62</v>
      </c>
      <c r="H123" s="177">
        <v>440.46</v>
      </c>
      <c r="I123" s="122">
        <f t="shared" si="26"/>
        <v>541.23724800000002</v>
      </c>
      <c r="J123" s="107">
        <f t="shared" si="27"/>
        <v>876.80434176000006</v>
      </c>
      <c r="K123" s="158"/>
      <c r="L123" s="159"/>
    </row>
    <row r="124" spans="1:12" s="160" customFormat="1" ht="45.75" customHeight="1">
      <c r="A124" s="117" t="s">
        <v>224</v>
      </c>
      <c r="B124" s="180" t="s">
        <v>49</v>
      </c>
      <c r="C124" s="174">
        <v>12282</v>
      </c>
      <c r="D124" s="175" t="s">
        <v>263</v>
      </c>
      <c r="E124" s="123" t="s">
        <v>48</v>
      </c>
      <c r="F124" s="169"/>
      <c r="G124" s="171">
        <v>2</v>
      </c>
      <c r="H124" s="177">
        <v>1581.13</v>
      </c>
      <c r="I124" s="177">
        <f t="shared" si="26"/>
        <v>1942.8925440000003</v>
      </c>
      <c r="J124" s="107">
        <f t="shared" si="27"/>
        <v>3885.7850880000005</v>
      </c>
      <c r="K124" s="158"/>
      <c r="L124" s="159"/>
    </row>
    <row r="125" spans="1:12" s="160" customFormat="1" ht="27">
      <c r="A125" s="117" t="s">
        <v>225</v>
      </c>
      <c r="B125" s="180" t="s">
        <v>21</v>
      </c>
      <c r="C125" s="174">
        <v>86904</v>
      </c>
      <c r="D125" s="175" t="s">
        <v>264</v>
      </c>
      <c r="E125" s="123" t="s">
        <v>48</v>
      </c>
      <c r="F125" s="169"/>
      <c r="G125" s="171">
        <v>2</v>
      </c>
      <c r="H125" s="177">
        <v>159.11000000000001</v>
      </c>
      <c r="I125" s="177">
        <f t="shared" si="26"/>
        <v>195.51436800000002</v>
      </c>
      <c r="J125" s="107">
        <f t="shared" si="27"/>
        <v>391.02873600000004</v>
      </c>
      <c r="K125" s="158"/>
      <c r="L125" s="159"/>
    </row>
    <row r="126" spans="1:12" s="154" customFormat="1" ht="27">
      <c r="A126" s="117" t="s">
        <v>226</v>
      </c>
      <c r="B126" s="108" t="s">
        <v>21</v>
      </c>
      <c r="C126" s="162">
        <v>95544</v>
      </c>
      <c r="D126" s="91" t="s">
        <v>232</v>
      </c>
      <c r="E126" s="123" t="s">
        <v>48</v>
      </c>
      <c r="F126" s="163">
        <v>7</v>
      </c>
      <c r="G126" s="171">
        <v>6</v>
      </c>
      <c r="H126" s="122">
        <v>99.86</v>
      </c>
      <c r="I126" s="122">
        <f t="shared" si="23"/>
        <v>122.70796799999999</v>
      </c>
      <c r="J126" s="107">
        <f t="shared" ref="J126:J130" si="28">G126*I126</f>
        <v>736.24780799999996</v>
      </c>
      <c r="K126" s="109"/>
      <c r="L126" s="153"/>
    </row>
    <row r="127" spans="1:12" s="160" customFormat="1" ht="27">
      <c r="A127" s="117" t="s">
        <v>227</v>
      </c>
      <c r="B127" s="108" t="s">
        <v>21</v>
      </c>
      <c r="C127" s="162">
        <v>95547</v>
      </c>
      <c r="D127" s="111" t="s">
        <v>233</v>
      </c>
      <c r="E127" s="123" t="s">
        <v>48</v>
      </c>
      <c r="F127" s="164">
        <v>6</v>
      </c>
      <c r="G127" s="171">
        <v>2</v>
      </c>
      <c r="H127" s="122">
        <v>53.4</v>
      </c>
      <c r="I127" s="122">
        <f t="shared" si="23"/>
        <v>65.617919999999998</v>
      </c>
      <c r="J127" s="107">
        <f t="shared" si="28"/>
        <v>131.23584</v>
      </c>
      <c r="K127" s="158"/>
      <c r="L127" s="159"/>
    </row>
    <row r="128" spans="1:12" s="154" customFormat="1">
      <c r="A128" s="117" t="s">
        <v>228</v>
      </c>
      <c r="B128" s="108" t="s">
        <v>49</v>
      </c>
      <c r="C128" s="162" t="s">
        <v>265</v>
      </c>
      <c r="D128" s="91" t="s">
        <v>266</v>
      </c>
      <c r="E128" s="123" t="s">
        <v>48</v>
      </c>
      <c r="F128" s="163">
        <v>6</v>
      </c>
      <c r="G128" s="171">
        <v>2</v>
      </c>
      <c r="H128" s="122">
        <v>52.35</v>
      </c>
      <c r="I128" s="122">
        <f t="shared" si="23"/>
        <v>64.327680000000001</v>
      </c>
      <c r="J128" s="107">
        <f t="shared" si="28"/>
        <v>128.65536</v>
      </c>
      <c r="K128" s="109"/>
      <c r="L128" s="153"/>
    </row>
    <row r="129" spans="1:37" s="160" customFormat="1" ht="27">
      <c r="A129" s="117" t="s">
        <v>229</v>
      </c>
      <c r="B129" s="173" t="s">
        <v>21</v>
      </c>
      <c r="C129" s="174">
        <v>100871</v>
      </c>
      <c r="D129" s="175" t="s">
        <v>268</v>
      </c>
      <c r="E129" s="123" t="s">
        <v>48</v>
      </c>
      <c r="F129" s="169"/>
      <c r="G129" s="171">
        <v>2</v>
      </c>
      <c r="H129" s="177">
        <v>277.77</v>
      </c>
      <c r="I129" s="177">
        <f t="shared" si="23"/>
        <v>341.32377599999995</v>
      </c>
      <c r="J129" s="178">
        <f t="shared" si="28"/>
        <v>682.64755199999991</v>
      </c>
      <c r="K129" s="158"/>
      <c r="L129" s="159"/>
    </row>
    <row r="130" spans="1:37" s="160" customFormat="1" ht="27">
      <c r="A130" s="117" t="s">
        <v>230</v>
      </c>
      <c r="B130" s="108" t="s">
        <v>21</v>
      </c>
      <c r="C130" s="162">
        <v>100869</v>
      </c>
      <c r="D130" s="111" t="s">
        <v>267</v>
      </c>
      <c r="E130" s="123" t="s">
        <v>48</v>
      </c>
      <c r="F130" s="164">
        <v>12</v>
      </c>
      <c r="G130" s="171">
        <v>4</v>
      </c>
      <c r="H130" s="122">
        <v>354.84</v>
      </c>
      <c r="I130" s="122">
        <f t="shared" si="23"/>
        <v>436.02739199999996</v>
      </c>
      <c r="J130" s="107">
        <f t="shared" si="28"/>
        <v>1744.1095679999999</v>
      </c>
      <c r="K130" s="158"/>
      <c r="L130" s="159"/>
    </row>
    <row r="131" spans="1:37" s="81" customFormat="1" ht="14.25" customHeight="1">
      <c r="A131" s="87">
        <v>15</v>
      </c>
      <c r="B131" s="78"/>
      <c r="C131" s="78"/>
      <c r="D131" s="113" t="s">
        <v>289</v>
      </c>
      <c r="E131" s="113"/>
      <c r="F131" s="113"/>
      <c r="G131" s="113"/>
      <c r="H131" s="130"/>
      <c r="I131" s="130"/>
      <c r="J131" s="113"/>
      <c r="K131" s="84">
        <f>SUM(J132:J138)</f>
        <v>185917.76235999999</v>
      </c>
      <c r="L131" s="80"/>
      <c r="AJ131" s="82"/>
      <c r="AK131" s="82"/>
    </row>
    <row r="132" spans="1:37" s="128" customFormat="1" ht="15" customHeight="1">
      <c r="A132" s="129" t="s">
        <v>34</v>
      </c>
      <c r="B132" s="191" t="s">
        <v>55</v>
      </c>
      <c r="C132" s="192"/>
      <c r="D132" s="88" t="s">
        <v>58</v>
      </c>
      <c r="E132" s="123" t="s">
        <v>0</v>
      </c>
      <c r="F132" s="163">
        <v>1</v>
      </c>
      <c r="G132" s="171">
        <v>1</v>
      </c>
      <c r="H132" s="122">
        <v>70439.22</v>
      </c>
      <c r="I132" s="122">
        <f>H132+(H132*$K$7)</f>
        <v>81202.332815999995</v>
      </c>
      <c r="J132" s="107">
        <f>G132*I132</f>
        <v>81202.332815999995</v>
      </c>
      <c r="K132" s="89"/>
      <c r="L132" s="127"/>
    </row>
    <row r="133" spans="1:37" s="128" customFormat="1" ht="27">
      <c r="A133" s="126" t="s">
        <v>53</v>
      </c>
      <c r="B133" s="191" t="s">
        <v>56</v>
      </c>
      <c r="C133" s="192"/>
      <c r="D133" s="88" t="s">
        <v>57</v>
      </c>
      <c r="E133" s="123" t="s">
        <v>0</v>
      </c>
      <c r="F133" s="163">
        <v>1</v>
      </c>
      <c r="G133" s="171">
        <v>1</v>
      </c>
      <c r="H133" s="122">
        <v>82555.75</v>
      </c>
      <c r="I133" s="122">
        <f>H133+(H133*$K$7)</f>
        <v>95170.268599999996</v>
      </c>
      <c r="J133" s="107">
        <f t="shared" ref="J133:J134" si="29">G133*I133</f>
        <v>95170.268599999996</v>
      </c>
      <c r="K133" s="89"/>
      <c r="L133" s="127"/>
    </row>
    <row r="134" spans="1:37" s="136" customFormat="1" ht="54">
      <c r="A134" s="137" t="s">
        <v>63</v>
      </c>
      <c r="B134" s="138" t="s">
        <v>49</v>
      </c>
      <c r="C134" s="138" t="s">
        <v>62</v>
      </c>
      <c r="D134" s="116" t="s">
        <v>61</v>
      </c>
      <c r="E134" s="123" t="s">
        <v>48</v>
      </c>
      <c r="F134" s="163">
        <v>9</v>
      </c>
      <c r="G134" s="171">
        <v>9</v>
      </c>
      <c r="H134" s="133">
        <v>716.12</v>
      </c>
      <c r="I134" s="122">
        <f>H134+(H134*$K$7)</f>
        <v>825.543136</v>
      </c>
      <c r="J134" s="107">
        <f t="shared" si="29"/>
        <v>7429.8882240000003</v>
      </c>
      <c r="K134" s="134"/>
      <c r="L134" s="135"/>
    </row>
    <row r="135" spans="1:37" s="136" customFormat="1" ht="27">
      <c r="A135" s="137" t="s">
        <v>287</v>
      </c>
      <c r="B135" s="138" t="s">
        <v>49</v>
      </c>
      <c r="C135" s="182" t="s">
        <v>286</v>
      </c>
      <c r="D135" s="183" t="s">
        <v>288</v>
      </c>
      <c r="E135" s="123" t="s">
        <v>48</v>
      </c>
      <c r="F135" s="169"/>
      <c r="G135" s="171">
        <v>2</v>
      </c>
      <c r="H135" s="177">
        <v>460.87</v>
      </c>
      <c r="I135" s="122">
        <f>H135+(H135*$K$7)</f>
        <v>531.29093599999999</v>
      </c>
      <c r="J135" s="107">
        <f t="shared" ref="J135:J138" si="30">G135*I135</f>
        <v>1062.581872</v>
      </c>
      <c r="K135" s="184"/>
      <c r="L135" s="185"/>
    </row>
    <row r="136" spans="1:37" s="136" customFormat="1" ht="27">
      <c r="A136" s="137" t="s">
        <v>292</v>
      </c>
      <c r="B136" s="219" t="s">
        <v>290</v>
      </c>
      <c r="C136" s="220"/>
      <c r="D136" s="183" t="s">
        <v>291</v>
      </c>
      <c r="E136" s="176" t="s">
        <v>48</v>
      </c>
      <c r="F136" s="169"/>
      <c r="G136" s="171">
        <v>2</v>
      </c>
      <c r="H136" s="177">
        <v>341.28</v>
      </c>
      <c r="I136" s="177">
        <f>H136+(H136*$K$7)</f>
        <v>393.42758399999997</v>
      </c>
      <c r="J136" s="178">
        <f t="shared" si="30"/>
        <v>786.85516799999994</v>
      </c>
      <c r="K136" s="184"/>
      <c r="L136" s="185"/>
    </row>
    <row r="137" spans="1:37" s="136" customFormat="1">
      <c r="A137" s="137" t="s">
        <v>293</v>
      </c>
      <c r="B137" s="182" t="s">
        <v>21</v>
      </c>
      <c r="C137" s="182">
        <v>98509</v>
      </c>
      <c r="D137" s="183" t="s">
        <v>295</v>
      </c>
      <c r="E137" s="176" t="s">
        <v>48</v>
      </c>
      <c r="F137" s="169"/>
      <c r="G137" s="171">
        <v>6</v>
      </c>
      <c r="H137" s="177">
        <v>33.19</v>
      </c>
      <c r="I137" s="177">
        <f>H137+(H137*$K$7)</f>
        <v>38.261431999999999</v>
      </c>
      <c r="J137" s="178">
        <f t="shared" si="30"/>
        <v>229.568592</v>
      </c>
      <c r="K137" s="184"/>
      <c r="L137" s="185"/>
    </row>
    <row r="138" spans="1:37" s="136" customFormat="1">
      <c r="A138" s="137" t="s">
        <v>294</v>
      </c>
      <c r="B138" s="182" t="s">
        <v>21</v>
      </c>
      <c r="C138" s="182">
        <v>34549</v>
      </c>
      <c r="D138" s="183" t="s">
        <v>296</v>
      </c>
      <c r="E138" s="176" t="s">
        <v>234</v>
      </c>
      <c r="F138" s="169"/>
      <c r="G138" s="171">
        <f>ROUND(2*1.2*0.35*0.05,2)</f>
        <v>0.04</v>
      </c>
      <c r="H138" s="177">
        <v>786.5</v>
      </c>
      <c r="I138" s="177">
        <f>H138+(H138*$K$7)</f>
        <v>906.67719999999997</v>
      </c>
      <c r="J138" s="178">
        <f t="shared" si="30"/>
        <v>36.267088000000001</v>
      </c>
      <c r="K138" s="184"/>
      <c r="L138" s="185"/>
    </row>
    <row r="139" spans="1:37" s="81" customFormat="1" ht="15" customHeight="1">
      <c r="A139" s="87">
        <v>16</v>
      </c>
      <c r="B139" s="78">
        <v>14</v>
      </c>
      <c r="C139" s="78"/>
      <c r="D139" s="113" t="s">
        <v>75</v>
      </c>
      <c r="E139" s="114"/>
      <c r="F139" s="114"/>
      <c r="G139" s="114"/>
      <c r="H139" s="79"/>
      <c r="I139" s="74"/>
      <c r="J139" s="79"/>
      <c r="K139" s="84">
        <f>J140</f>
        <v>139.58443008</v>
      </c>
      <c r="L139" s="80"/>
      <c r="AJ139" s="82"/>
      <c r="AK139" s="82"/>
    </row>
    <row r="140" spans="1:37" s="95" customFormat="1">
      <c r="A140" s="115" t="s">
        <v>54</v>
      </c>
      <c r="B140" s="55" t="s">
        <v>49</v>
      </c>
      <c r="C140" s="162">
        <v>2450</v>
      </c>
      <c r="D140" s="86" t="s">
        <v>50</v>
      </c>
      <c r="E140" s="112" t="s">
        <v>1</v>
      </c>
      <c r="F140" s="163"/>
      <c r="G140" s="171">
        <v>47.93</v>
      </c>
      <c r="H140" s="122">
        <v>2.37</v>
      </c>
      <c r="I140" s="122">
        <f>H140+(H140*$J$7)</f>
        <v>2.9122560000000002</v>
      </c>
      <c r="J140" s="107">
        <f>G140*I140</f>
        <v>139.58443008</v>
      </c>
      <c r="K140" s="93"/>
      <c r="L140" s="94"/>
      <c r="AJ140" s="96"/>
      <c r="AK140" s="96"/>
    </row>
    <row r="141" spans="1:37" s="76" customFormat="1" ht="15" customHeight="1">
      <c r="A141" s="187" t="s">
        <v>2</v>
      </c>
      <c r="B141" s="188"/>
      <c r="C141" s="188"/>
      <c r="D141" s="188"/>
      <c r="E141" s="188"/>
      <c r="F141" s="188"/>
      <c r="G141" s="189"/>
      <c r="H141" s="188"/>
      <c r="I141" s="188"/>
      <c r="J141" s="190"/>
      <c r="K141" s="85">
        <f>SUM(K9:K140)</f>
        <v>317034.70416352001</v>
      </c>
      <c r="L141" s="75"/>
      <c r="AJ141" s="77">
        <f>C248-AK141</f>
        <v>0</v>
      </c>
      <c r="AK141" s="77">
        <v>0</v>
      </c>
    </row>
    <row r="142" spans="1:37" ht="15" customHeight="1">
      <c r="A142" s="30"/>
      <c r="B142" s="30"/>
      <c r="C142" s="31"/>
      <c r="D142" s="32" t="str">
        <f>IF($C142="","",IFERROR(VLOOKUP($C142,#REF!,2,0),IFERROR(VLOOKUP($C142,#REF!,2,0),"")))</f>
        <v/>
      </c>
      <c r="E142" s="33" t="str">
        <f>IF($C142="","",IFERROR(VLOOKUP($C142,#REF!,3,0),IFERROR(VLOOKUP($C142,#REF!,3,0),"")))</f>
        <v/>
      </c>
      <c r="F142" s="45"/>
      <c r="G142" s="45"/>
      <c r="H142" s="45" t="str">
        <f>IF(F142="","",#REF!+#REF!)</f>
        <v/>
      </c>
      <c r="I142" s="53"/>
      <c r="J142" s="53" t="str">
        <f>IF(F142="","",ROUND((F142*H142),2))</f>
        <v/>
      </c>
      <c r="K142" s="57"/>
    </row>
    <row r="143" spans="1:37" ht="28.15" customHeight="1">
      <c r="A143" s="30"/>
      <c r="B143" s="124"/>
      <c r="C143" s="31"/>
      <c r="D143" s="125"/>
      <c r="E143" s="33"/>
      <c r="F143" s="45"/>
      <c r="G143" s="170"/>
      <c r="H143" s="118"/>
      <c r="I143" s="53"/>
      <c r="J143" s="53"/>
      <c r="K143" s="57"/>
    </row>
    <row r="144" spans="1:37" ht="15" customHeight="1">
      <c r="A144" s="30"/>
      <c r="B144" s="30"/>
      <c r="C144" s="31"/>
      <c r="D144" s="32" t="str">
        <f>IF($C144="","",IFERROR(VLOOKUP($C144,#REF!,2,0),IFERROR(VLOOKUP($C144,#REF!,2,0),"")))</f>
        <v/>
      </c>
      <c r="E144" s="33" t="str">
        <f>IF($C144="","",IFERROR(VLOOKUP($C144,#REF!,3,0),IFERROR(VLOOKUP($C144,#REF!,3,0),"")))</f>
        <v/>
      </c>
      <c r="F144" s="45"/>
      <c r="G144" s="45"/>
      <c r="H144" s="45" t="str">
        <f>IF(F144="","",#REF!+#REF!)</f>
        <v/>
      </c>
      <c r="I144" s="53"/>
      <c r="J144" s="53" t="str">
        <f t="shared" ref="J144:J207" si="31">IF(F144="","",ROUND((F144*H144),2))</f>
        <v/>
      </c>
      <c r="K144" s="57"/>
    </row>
    <row r="145" spans="1:11" ht="15" customHeight="1">
      <c r="A145" s="30"/>
      <c r="B145" s="30"/>
      <c r="C145" s="31"/>
      <c r="D145" s="32" t="str">
        <f>IF($C145="","",IFERROR(VLOOKUP($C145,#REF!,2,0),IFERROR(VLOOKUP($C145,#REF!,2,0),"")))</f>
        <v/>
      </c>
      <c r="E145" s="33" t="str">
        <f>IF($C145="","",IFERROR(VLOOKUP($C145,#REF!,3,0),IFERROR(VLOOKUP($C145,#REF!,3,0),"")))</f>
        <v/>
      </c>
      <c r="F145" s="45"/>
      <c r="G145" s="45"/>
      <c r="H145" s="45" t="str">
        <f>IF(F145="","",#REF!+#REF!)</f>
        <v/>
      </c>
      <c r="I145" s="53"/>
      <c r="J145" s="53" t="str">
        <f t="shared" si="31"/>
        <v/>
      </c>
      <c r="K145" s="57"/>
    </row>
    <row r="146" spans="1:11" ht="15" customHeight="1">
      <c r="A146" s="30"/>
      <c r="B146" s="30"/>
      <c r="C146" s="31"/>
      <c r="D146" s="32" t="str">
        <f>IF($C146="","",IFERROR(VLOOKUP($C146,#REF!,2,0),IFERROR(VLOOKUP($C146,#REF!,2,0),"")))</f>
        <v/>
      </c>
      <c r="E146" s="33" t="str">
        <f>IF($C146="","",IFERROR(VLOOKUP($C146,#REF!,3,0),IFERROR(VLOOKUP($C146,#REF!,3,0),"")))</f>
        <v/>
      </c>
      <c r="F146" s="45"/>
      <c r="G146" s="45"/>
      <c r="H146" s="45" t="str">
        <f>IF(F146="","",#REF!+#REF!)</f>
        <v/>
      </c>
      <c r="I146" s="53"/>
      <c r="J146" s="53" t="str">
        <f t="shared" si="31"/>
        <v/>
      </c>
      <c r="K146" s="57"/>
    </row>
    <row r="147" spans="1:11">
      <c r="A147" s="30"/>
      <c r="B147" s="30"/>
      <c r="C147" s="31"/>
      <c r="D147" s="32" t="str">
        <f>IF($C147="","",IFERROR(VLOOKUP($C147,#REF!,2,0),IFERROR(VLOOKUP($C147,#REF!,2,0),"")))</f>
        <v/>
      </c>
      <c r="E147" s="33" t="str">
        <f>IF($C147="","",IFERROR(VLOOKUP($C147,#REF!,3,0),IFERROR(VLOOKUP($C147,#REF!,3,0),"")))</f>
        <v/>
      </c>
      <c r="F147" s="45"/>
      <c r="G147" s="45"/>
      <c r="H147" s="45" t="str">
        <f>IF(F147="","",#REF!+#REF!)</f>
        <v/>
      </c>
      <c r="I147" s="53"/>
      <c r="J147" s="53" t="str">
        <f t="shared" si="31"/>
        <v/>
      </c>
      <c r="K147" s="57"/>
    </row>
    <row r="148" spans="1:11" ht="15" customHeight="1">
      <c r="A148" s="30"/>
      <c r="B148" s="30"/>
      <c r="C148" s="31"/>
      <c r="D148" s="32"/>
      <c r="E148" s="33" t="str">
        <f>IF($C148="","",IFERROR(VLOOKUP($C148,#REF!,3,0),IFERROR(VLOOKUP($C148,#REF!,3,0),"")))</f>
        <v/>
      </c>
      <c r="F148" s="45"/>
      <c r="G148" s="45"/>
      <c r="H148" s="45" t="str">
        <f>IF(F148="","",#REF!+#REF!)</f>
        <v/>
      </c>
      <c r="I148" s="53"/>
      <c r="J148" s="53" t="str">
        <f t="shared" si="31"/>
        <v/>
      </c>
      <c r="K148" s="57"/>
    </row>
    <row r="149" spans="1:11" ht="15" customHeight="1">
      <c r="A149" s="30"/>
      <c r="B149" s="30"/>
      <c r="C149" s="31"/>
      <c r="D149" s="32" t="str">
        <f>IF($C149="","",IFERROR(VLOOKUP($C149,#REF!,2,0),IFERROR(VLOOKUP($C149,#REF!,2,0),"")))</f>
        <v/>
      </c>
      <c r="E149" s="33" t="str">
        <f>IF($C149="","",IFERROR(VLOOKUP($C149,#REF!,3,0),IFERROR(VLOOKUP($C149,#REF!,3,0),"")))</f>
        <v/>
      </c>
      <c r="F149" s="45"/>
      <c r="G149" s="45"/>
      <c r="H149" s="45" t="str">
        <f>IF(F149="","",#REF!+#REF!)</f>
        <v/>
      </c>
      <c r="I149" s="53"/>
      <c r="J149" s="53" t="str">
        <f t="shared" si="31"/>
        <v/>
      </c>
      <c r="K149" s="57"/>
    </row>
    <row r="150" spans="1:11" ht="15" customHeight="1">
      <c r="A150" s="30"/>
      <c r="B150" s="30"/>
      <c r="C150" s="31"/>
      <c r="D150" s="32" t="str">
        <f>IF($C150="","",IFERROR(VLOOKUP($C150,#REF!,2,0),IFERROR(VLOOKUP($C150,#REF!,2,0),"")))</f>
        <v/>
      </c>
      <c r="E150" s="33" t="str">
        <f>IF($C150="","",IFERROR(VLOOKUP($C150,#REF!,3,0),IFERROR(VLOOKUP($C150,#REF!,3,0),"")))</f>
        <v/>
      </c>
      <c r="F150" s="45"/>
      <c r="G150" s="45"/>
      <c r="H150" s="45" t="str">
        <f>IF(F150="","",#REF!+#REF!)</f>
        <v/>
      </c>
      <c r="I150" s="53"/>
      <c r="J150" s="53" t="str">
        <f t="shared" si="31"/>
        <v/>
      </c>
      <c r="K150" s="57"/>
    </row>
    <row r="151" spans="1:11" ht="15" customHeight="1">
      <c r="A151" s="30"/>
      <c r="B151" s="30"/>
      <c r="C151" s="31"/>
      <c r="D151" s="32" t="str">
        <f>IF($C151="","",IFERROR(VLOOKUP($C151,#REF!,2,0),IFERROR(VLOOKUP($C151,#REF!,2,0),"")))</f>
        <v/>
      </c>
      <c r="E151" s="33" t="str">
        <f>IF($C151="","",IFERROR(VLOOKUP($C151,#REF!,3,0),IFERROR(VLOOKUP($C151,#REF!,3,0),"")))</f>
        <v/>
      </c>
      <c r="F151" s="45"/>
      <c r="G151" s="45"/>
      <c r="H151" s="45" t="str">
        <f>IF(F151="","",#REF!+#REF!)</f>
        <v/>
      </c>
      <c r="I151" s="53"/>
      <c r="J151" s="53" t="str">
        <f t="shared" si="31"/>
        <v/>
      </c>
      <c r="K151" s="57"/>
    </row>
    <row r="152" spans="1:11" ht="15" customHeight="1">
      <c r="A152" s="30"/>
      <c r="B152" s="30"/>
      <c r="C152" s="31"/>
      <c r="D152" s="32" t="str">
        <f>IF($C152="","",IFERROR(VLOOKUP($C152,#REF!,2,0),IFERROR(VLOOKUP($C152,#REF!,2,0),"")))</f>
        <v/>
      </c>
      <c r="E152" s="33" t="str">
        <f>IF($C152="","",IFERROR(VLOOKUP($C152,#REF!,3,0),IFERROR(VLOOKUP($C152,#REF!,3,0),"")))</f>
        <v/>
      </c>
      <c r="F152" s="45"/>
      <c r="G152" s="45"/>
      <c r="H152" s="45" t="str">
        <f>IF(F152="","",#REF!+#REF!)</f>
        <v/>
      </c>
      <c r="I152" s="53"/>
      <c r="J152" s="53" t="str">
        <f t="shared" si="31"/>
        <v/>
      </c>
      <c r="K152" s="57"/>
    </row>
    <row r="153" spans="1:11" ht="15" customHeight="1">
      <c r="A153" s="30"/>
      <c r="B153" s="30"/>
      <c r="C153" s="31"/>
      <c r="D153" s="32" t="str">
        <f>IF($C153="","",IFERROR(VLOOKUP($C153,#REF!,2,0),IFERROR(VLOOKUP($C153,#REF!,2,0),"")))</f>
        <v/>
      </c>
      <c r="E153" s="33" t="str">
        <f>IF($C153="","",IFERROR(VLOOKUP($C153,#REF!,3,0),IFERROR(VLOOKUP($C153,#REF!,3,0),"")))</f>
        <v/>
      </c>
      <c r="F153" s="45"/>
      <c r="G153" s="45"/>
      <c r="H153" s="45" t="str">
        <f>IF(F153="","",#REF!+#REF!)</f>
        <v/>
      </c>
      <c r="I153" s="53"/>
      <c r="J153" s="53" t="str">
        <f t="shared" si="31"/>
        <v/>
      </c>
      <c r="K153" s="57"/>
    </row>
    <row r="154" spans="1:11" ht="15" customHeight="1">
      <c r="A154" s="30"/>
      <c r="B154" s="30"/>
      <c r="C154" s="31"/>
      <c r="D154" s="32" t="str">
        <f>IF($C154="","",IFERROR(VLOOKUP($C154,#REF!,2,0),IFERROR(VLOOKUP($C154,#REF!,2,0),"")))</f>
        <v/>
      </c>
      <c r="E154" s="33" t="str">
        <f>IF($C154="","",IFERROR(VLOOKUP($C154,#REF!,3,0),IFERROR(VLOOKUP($C154,#REF!,3,0),"")))</f>
        <v/>
      </c>
      <c r="F154" s="45"/>
      <c r="G154" s="45"/>
      <c r="H154" s="45" t="str">
        <f>IF(F154="","",#REF!+#REF!)</f>
        <v/>
      </c>
      <c r="I154" s="53"/>
      <c r="J154" s="53" t="str">
        <f t="shared" si="31"/>
        <v/>
      </c>
      <c r="K154" s="57"/>
    </row>
    <row r="155" spans="1:11" ht="15" customHeight="1">
      <c r="A155" s="30"/>
      <c r="B155" s="30"/>
      <c r="C155" s="31"/>
      <c r="D155" s="32" t="str">
        <f>IF($C155="","",IFERROR(VLOOKUP($C155,#REF!,2,0),IFERROR(VLOOKUP($C155,#REF!,2,0),"")))</f>
        <v/>
      </c>
      <c r="E155" s="33" t="str">
        <f>IF($C155="","",IFERROR(VLOOKUP($C155,#REF!,3,0),IFERROR(VLOOKUP($C155,#REF!,3,0),"")))</f>
        <v/>
      </c>
      <c r="F155" s="45"/>
      <c r="G155" s="45"/>
      <c r="H155" s="45" t="str">
        <f>IF(F155="","",#REF!+#REF!)</f>
        <v/>
      </c>
      <c r="I155" s="53"/>
      <c r="J155" s="53" t="str">
        <f t="shared" si="31"/>
        <v/>
      </c>
      <c r="K155" s="57"/>
    </row>
    <row r="156" spans="1:11">
      <c r="A156" s="30"/>
      <c r="B156" s="30"/>
      <c r="C156" s="31"/>
      <c r="D156" s="32" t="str">
        <f>IF($C156="","",IFERROR(VLOOKUP($C156,#REF!,2,0),IFERROR(VLOOKUP($C156,#REF!,2,0),"")))</f>
        <v/>
      </c>
      <c r="E156" s="33" t="str">
        <f>IF($C156="","",IFERROR(VLOOKUP($C156,#REF!,3,0),IFERROR(VLOOKUP($C156,#REF!,3,0),"")))</f>
        <v/>
      </c>
      <c r="F156" s="45"/>
      <c r="G156" s="45"/>
      <c r="H156" s="45" t="str">
        <f>IF(F156="","",#REF!+#REF!)</f>
        <v/>
      </c>
      <c r="I156" s="53"/>
      <c r="J156" s="53" t="str">
        <f t="shared" si="31"/>
        <v/>
      </c>
      <c r="K156" s="57"/>
    </row>
    <row r="157" spans="1:11" ht="15" customHeight="1">
      <c r="A157" s="30"/>
      <c r="B157" s="30"/>
      <c r="C157" s="31"/>
      <c r="D157" s="32" t="str">
        <f>IF($C157="","",IFERROR(VLOOKUP($C157,#REF!,2,0),IFERROR(VLOOKUP($C157,#REF!,2,0),"")))</f>
        <v/>
      </c>
      <c r="E157" s="33" t="str">
        <f>IF($C157="","",IFERROR(VLOOKUP($C157,#REF!,3,0),IFERROR(VLOOKUP($C157,#REF!,3,0),"")))</f>
        <v/>
      </c>
      <c r="F157" s="45"/>
      <c r="G157" s="45"/>
      <c r="H157" s="45" t="str">
        <f>IF(F157="","",#REF!+#REF!)</f>
        <v/>
      </c>
      <c r="I157" s="53"/>
      <c r="J157" s="53" t="str">
        <f t="shared" si="31"/>
        <v/>
      </c>
      <c r="K157" s="57"/>
    </row>
    <row r="158" spans="1:11" ht="15" customHeight="1">
      <c r="A158" s="30"/>
      <c r="B158" s="30"/>
      <c r="C158" s="31"/>
      <c r="D158" s="32" t="str">
        <f>IF($C158="","",IFERROR(VLOOKUP($C158,#REF!,2,0),IFERROR(VLOOKUP($C158,#REF!,2,0),"")))</f>
        <v/>
      </c>
      <c r="E158" s="33" t="str">
        <f>IF($C158="","",IFERROR(VLOOKUP($C158,#REF!,3,0),IFERROR(VLOOKUP($C158,#REF!,3,0),"")))</f>
        <v/>
      </c>
      <c r="F158" s="45"/>
      <c r="G158" s="45"/>
      <c r="H158" s="45" t="str">
        <f>IF(F158="","",#REF!+#REF!)</f>
        <v/>
      </c>
      <c r="I158" s="53"/>
      <c r="J158" s="53" t="str">
        <f t="shared" si="31"/>
        <v/>
      </c>
      <c r="K158" s="57"/>
    </row>
    <row r="159" spans="1:11" ht="15" customHeight="1">
      <c r="A159" s="30"/>
      <c r="B159" s="30"/>
      <c r="C159" s="31"/>
      <c r="D159" s="32" t="str">
        <f>IF($C159="","",IFERROR(VLOOKUP($C159,#REF!,2,0),IFERROR(VLOOKUP($C159,#REF!,2,0),"")))</f>
        <v/>
      </c>
      <c r="E159" s="33" t="str">
        <f>IF($C159="","",IFERROR(VLOOKUP($C159,#REF!,3,0),IFERROR(VLOOKUP($C159,#REF!,3,0),"")))</f>
        <v/>
      </c>
      <c r="F159" s="45"/>
      <c r="G159" s="45"/>
      <c r="H159" s="45" t="str">
        <f>IF(F159="","",#REF!+#REF!)</f>
        <v/>
      </c>
      <c r="I159" s="53"/>
      <c r="J159" s="53" t="str">
        <f t="shared" si="31"/>
        <v/>
      </c>
      <c r="K159" s="57"/>
    </row>
    <row r="160" spans="1:11" ht="15" customHeight="1">
      <c r="A160" s="30"/>
      <c r="B160" s="30"/>
      <c r="C160" s="31"/>
      <c r="D160" s="32" t="str">
        <f>IF($C160="","",IFERROR(VLOOKUP($C160,#REF!,2,0),IFERROR(VLOOKUP($C160,#REF!,2,0),"")))</f>
        <v/>
      </c>
      <c r="E160" s="33" t="str">
        <f>IF($C160="","",IFERROR(VLOOKUP($C160,#REF!,3,0),IFERROR(VLOOKUP($C160,#REF!,3,0),"")))</f>
        <v/>
      </c>
      <c r="F160" s="45"/>
      <c r="G160" s="45"/>
      <c r="H160" s="45" t="str">
        <f>IF(F160="","",#REF!+#REF!)</f>
        <v/>
      </c>
      <c r="I160" s="53"/>
      <c r="J160" s="53" t="str">
        <f t="shared" si="31"/>
        <v/>
      </c>
      <c r="K160" s="57"/>
    </row>
    <row r="161" spans="1:11" ht="15" customHeight="1">
      <c r="A161" s="30"/>
      <c r="B161" s="30"/>
      <c r="C161" s="31"/>
      <c r="D161" s="32" t="str">
        <f>IF($C161="","",IFERROR(VLOOKUP($C161,#REF!,2,0),IFERROR(VLOOKUP($C161,#REF!,2,0),"")))</f>
        <v/>
      </c>
      <c r="E161" s="33" t="str">
        <f>IF($C161="","",IFERROR(VLOOKUP($C161,#REF!,3,0),IFERROR(VLOOKUP($C161,#REF!,3,0),"")))</f>
        <v/>
      </c>
      <c r="F161" s="45"/>
      <c r="G161" s="45"/>
      <c r="H161" s="45" t="str">
        <f>IF(F161="","",#REF!+#REF!)</f>
        <v/>
      </c>
      <c r="I161" s="53"/>
      <c r="J161" s="53" t="str">
        <f t="shared" si="31"/>
        <v/>
      </c>
      <c r="K161" s="57"/>
    </row>
    <row r="162" spans="1:11" ht="15" customHeight="1">
      <c r="A162" s="30"/>
      <c r="B162" s="30"/>
      <c r="C162" s="31"/>
      <c r="D162" s="32" t="str">
        <f>IF($C162="","",IFERROR(VLOOKUP($C162,#REF!,2,0),IFERROR(VLOOKUP($C162,#REF!,2,0),"")))</f>
        <v/>
      </c>
      <c r="E162" s="33" t="str">
        <f>IF($C162="","",IFERROR(VLOOKUP($C162,#REF!,3,0),IFERROR(VLOOKUP($C162,#REF!,3,0),"")))</f>
        <v/>
      </c>
      <c r="F162" s="45"/>
      <c r="G162" s="45"/>
      <c r="H162" s="45" t="str">
        <f>IF(F162="","",#REF!+#REF!)</f>
        <v/>
      </c>
      <c r="I162" s="53"/>
      <c r="J162" s="53" t="str">
        <f t="shared" si="31"/>
        <v/>
      </c>
      <c r="K162" s="57"/>
    </row>
    <row r="163" spans="1:11">
      <c r="A163" s="30"/>
      <c r="B163" s="30"/>
      <c r="C163" s="31"/>
      <c r="D163" s="32" t="str">
        <f>IF($C163="","",IFERROR(VLOOKUP($C163,#REF!,2,0),IFERROR(VLOOKUP($C163,#REF!,2,0),"")))</f>
        <v/>
      </c>
      <c r="E163" s="33" t="str">
        <f>IF($C163="","",IFERROR(VLOOKUP($C163,#REF!,3,0),IFERROR(VLOOKUP($C163,#REF!,3,0),"")))</f>
        <v/>
      </c>
      <c r="F163" s="45"/>
      <c r="G163" s="45"/>
      <c r="H163" s="45" t="str">
        <f>IF(F163="","",#REF!+#REF!)</f>
        <v/>
      </c>
      <c r="I163" s="53"/>
      <c r="J163" s="53" t="str">
        <f t="shared" si="31"/>
        <v/>
      </c>
      <c r="K163" s="57"/>
    </row>
    <row r="164" spans="1:11">
      <c r="A164" s="30"/>
      <c r="B164" s="30"/>
      <c r="C164" s="31"/>
      <c r="D164" s="32" t="str">
        <f>IF($C164="","",IFERROR(VLOOKUP($C164,#REF!,2,0),IFERROR(VLOOKUP($C164,#REF!,2,0),"")))</f>
        <v/>
      </c>
      <c r="E164" s="33" t="str">
        <f>IF($C164="","",IFERROR(VLOOKUP($C164,#REF!,3,0),IFERROR(VLOOKUP($C164,#REF!,3,0),"")))</f>
        <v/>
      </c>
      <c r="F164" s="45"/>
      <c r="G164" s="45"/>
      <c r="H164" s="45" t="str">
        <f>IF(F164="","",#REF!+#REF!)</f>
        <v/>
      </c>
      <c r="I164" s="53"/>
      <c r="J164" s="53" t="str">
        <f t="shared" si="31"/>
        <v/>
      </c>
      <c r="K164" s="57"/>
    </row>
    <row r="165" spans="1:11" ht="15" customHeight="1">
      <c r="A165" s="30"/>
      <c r="B165" s="30"/>
      <c r="C165" s="31"/>
      <c r="D165" s="32" t="str">
        <f>IF($C165="","",IFERROR(VLOOKUP($C165,#REF!,2,0),IFERROR(VLOOKUP($C165,#REF!,2,0),"")))</f>
        <v/>
      </c>
      <c r="E165" s="33" t="str">
        <f>IF($C165="","",IFERROR(VLOOKUP($C165,#REF!,3,0),IFERROR(VLOOKUP($C165,#REF!,3,0),"")))</f>
        <v/>
      </c>
      <c r="F165" s="45"/>
      <c r="G165" s="45"/>
      <c r="H165" s="45" t="str">
        <f>IF(F165="","",#REF!+#REF!)</f>
        <v/>
      </c>
      <c r="I165" s="53"/>
      <c r="J165" s="53" t="str">
        <f t="shared" si="31"/>
        <v/>
      </c>
      <c r="K165" s="57"/>
    </row>
    <row r="166" spans="1:11" ht="15" customHeight="1">
      <c r="A166" s="30"/>
      <c r="B166" s="30"/>
      <c r="C166" s="31"/>
      <c r="D166" s="32" t="str">
        <f>IF($C166="","",IFERROR(VLOOKUP($C166,#REF!,2,0),IFERROR(VLOOKUP($C166,#REF!,2,0),"")))</f>
        <v/>
      </c>
      <c r="E166" s="33" t="str">
        <f>IF($C166="","",IFERROR(VLOOKUP($C166,#REF!,3,0),IFERROR(VLOOKUP($C166,#REF!,3,0),"")))</f>
        <v/>
      </c>
      <c r="F166" s="45"/>
      <c r="G166" s="45"/>
      <c r="H166" s="45" t="str">
        <f>IF(F166="","",#REF!+#REF!)</f>
        <v/>
      </c>
      <c r="I166" s="53"/>
      <c r="J166" s="53" t="str">
        <f t="shared" si="31"/>
        <v/>
      </c>
      <c r="K166" s="57"/>
    </row>
    <row r="167" spans="1:11" ht="15" customHeight="1">
      <c r="A167" s="30"/>
      <c r="B167" s="30"/>
      <c r="C167" s="31"/>
      <c r="D167" s="32" t="str">
        <f>IF($C167="","",IFERROR(VLOOKUP($C167,#REF!,2,0),IFERROR(VLOOKUP($C167,#REF!,2,0),"")))</f>
        <v/>
      </c>
      <c r="E167" s="33" t="str">
        <f>IF($C167="","",IFERROR(VLOOKUP($C167,#REF!,3,0),IFERROR(VLOOKUP($C167,#REF!,3,0),"")))</f>
        <v/>
      </c>
      <c r="F167" s="45"/>
      <c r="G167" s="45"/>
      <c r="H167" s="45" t="str">
        <f>IF(F167="","",#REF!+#REF!)</f>
        <v/>
      </c>
      <c r="I167" s="53"/>
      <c r="J167" s="53" t="str">
        <f t="shared" si="31"/>
        <v/>
      </c>
      <c r="K167" s="57"/>
    </row>
    <row r="168" spans="1:11" ht="15" customHeight="1">
      <c r="A168" s="30"/>
      <c r="B168" s="30"/>
      <c r="C168" s="31"/>
      <c r="D168" s="32" t="str">
        <f>IF($C168="","",IFERROR(VLOOKUP($C168,#REF!,2,0),IFERROR(VLOOKUP($C168,#REF!,2,0),"")))</f>
        <v/>
      </c>
      <c r="E168" s="33" t="str">
        <f>IF($C168="","",IFERROR(VLOOKUP($C168,#REF!,3,0),IFERROR(VLOOKUP($C168,#REF!,3,0),"")))</f>
        <v/>
      </c>
      <c r="F168" s="45"/>
      <c r="G168" s="45"/>
      <c r="H168" s="45" t="str">
        <f>IF(F168="","",#REF!+#REF!)</f>
        <v/>
      </c>
      <c r="I168" s="53"/>
      <c r="J168" s="53" t="str">
        <f t="shared" si="31"/>
        <v/>
      </c>
      <c r="K168" s="57"/>
    </row>
    <row r="169" spans="1:11" ht="15" customHeight="1">
      <c r="A169" s="30"/>
      <c r="B169" s="30"/>
      <c r="C169" s="31"/>
      <c r="D169" s="32" t="str">
        <f>IF($C169="","",IFERROR(VLOOKUP($C169,#REF!,2,0),IFERROR(VLOOKUP($C169,#REF!,2,0),"")))</f>
        <v/>
      </c>
      <c r="E169" s="33" t="str">
        <f>IF($C169="","",IFERROR(VLOOKUP($C169,#REF!,3,0),IFERROR(VLOOKUP($C169,#REF!,3,0),"")))</f>
        <v/>
      </c>
      <c r="F169" s="45"/>
      <c r="G169" s="45"/>
      <c r="H169" s="45" t="str">
        <f>IF(F169="","",#REF!+#REF!)</f>
        <v/>
      </c>
      <c r="I169" s="53"/>
      <c r="J169" s="53" t="str">
        <f t="shared" si="31"/>
        <v/>
      </c>
      <c r="K169" s="57"/>
    </row>
    <row r="170" spans="1:11" ht="15" customHeight="1">
      <c r="A170" s="30"/>
      <c r="B170" s="30"/>
      <c r="C170" s="31"/>
      <c r="D170" s="32" t="str">
        <f>IF($C170="","",IFERROR(VLOOKUP($C170,#REF!,2,0),IFERROR(VLOOKUP($C170,#REF!,2,0),"")))</f>
        <v/>
      </c>
      <c r="E170" s="33" t="str">
        <f>IF($C170="","",IFERROR(VLOOKUP($C170,#REF!,3,0),IFERROR(VLOOKUP($C170,#REF!,3,0),"")))</f>
        <v/>
      </c>
      <c r="F170" s="45"/>
      <c r="G170" s="45"/>
      <c r="H170" s="45" t="str">
        <f>IF(F170="","",#REF!+#REF!)</f>
        <v/>
      </c>
      <c r="I170" s="53"/>
      <c r="J170" s="53" t="str">
        <f t="shared" si="31"/>
        <v/>
      </c>
      <c r="K170" s="57"/>
    </row>
    <row r="171" spans="1:11" ht="15" customHeight="1">
      <c r="A171" s="30"/>
      <c r="B171" s="30"/>
      <c r="C171" s="31"/>
      <c r="D171" s="32" t="str">
        <f>IF($C171="","",IFERROR(VLOOKUP($C171,#REF!,2,0),IFERROR(VLOOKUP($C171,#REF!,2,0),"")))</f>
        <v/>
      </c>
      <c r="E171" s="33" t="str">
        <f>IF($C171="","",IFERROR(VLOOKUP($C171,#REF!,3,0),IFERROR(VLOOKUP($C171,#REF!,3,0),"")))</f>
        <v/>
      </c>
      <c r="F171" s="45"/>
      <c r="G171" s="45"/>
      <c r="H171" s="45" t="str">
        <f>IF(F171="","",#REF!+#REF!)</f>
        <v/>
      </c>
      <c r="I171" s="53"/>
      <c r="J171" s="53" t="str">
        <f t="shared" si="31"/>
        <v/>
      </c>
      <c r="K171" s="57"/>
    </row>
    <row r="172" spans="1:11" ht="15" customHeight="1">
      <c r="A172" s="30"/>
      <c r="B172" s="30"/>
      <c r="C172" s="31"/>
      <c r="D172" s="32" t="str">
        <f>IF($C172="","",IFERROR(VLOOKUP($C172,#REF!,2,0),IFERROR(VLOOKUP($C172,#REF!,2,0),"")))</f>
        <v/>
      </c>
      <c r="E172" s="33" t="str">
        <f>IF($C172="","",IFERROR(VLOOKUP($C172,#REF!,3,0),IFERROR(VLOOKUP($C172,#REF!,3,0),"")))</f>
        <v/>
      </c>
      <c r="F172" s="45"/>
      <c r="G172" s="45"/>
      <c r="H172" s="45" t="str">
        <f>IF(F172="","",#REF!+#REF!)</f>
        <v/>
      </c>
      <c r="I172" s="53"/>
      <c r="J172" s="53" t="str">
        <f t="shared" si="31"/>
        <v/>
      </c>
      <c r="K172" s="57"/>
    </row>
    <row r="173" spans="1:11" ht="15" customHeight="1">
      <c r="A173" s="30"/>
      <c r="B173" s="30"/>
      <c r="C173" s="31"/>
      <c r="D173" s="32" t="str">
        <f>IF($C173="","",IFERROR(VLOOKUP($C173,#REF!,2,0),IFERROR(VLOOKUP($C173,#REF!,2,0),"")))</f>
        <v/>
      </c>
      <c r="E173" s="33" t="str">
        <f>IF($C173="","",IFERROR(VLOOKUP($C173,#REF!,3,0),IFERROR(VLOOKUP($C173,#REF!,3,0),"")))</f>
        <v/>
      </c>
      <c r="F173" s="45"/>
      <c r="G173" s="45"/>
      <c r="H173" s="45" t="str">
        <f>IF(F173="","",#REF!+#REF!)</f>
        <v/>
      </c>
      <c r="I173" s="53"/>
      <c r="J173" s="53" t="str">
        <f t="shared" si="31"/>
        <v/>
      </c>
      <c r="K173" s="57"/>
    </row>
    <row r="174" spans="1:11" ht="15" customHeight="1">
      <c r="A174" s="30"/>
      <c r="B174" s="30"/>
      <c r="C174" s="31"/>
      <c r="D174" s="32" t="str">
        <f>IF($C174="","",IFERROR(VLOOKUP($C174,#REF!,2,0),IFERROR(VLOOKUP($C174,#REF!,2,0),"")))</f>
        <v/>
      </c>
      <c r="E174" s="33" t="str">
        <f>IF($C174="","",IFERROR(VLOOKUP($C174,#REF!,3,0),IFERROR(VLOOKUP($C174,#REF!,3,0),"")))</f>
        <v/>
      </c>
      <c r="F174" s="45"/>
      <c r="G174" s="45"/>
      <c r="H174" s="45" t="str">
        <f>IF(F174="","",#REF!+#REF!)</f>
        <v/>
      </c>
      <c r="I174" s="53"/>
      <c r="J174" s="53" t="str">
        <f t="shared" si="31"/>
        <v/>
      </c>
      <c r="K174" s="57"/>
    </row>
    <row r="175" spans="1:11" ht="15" customHeight="1">
      <c r="A175" s="30"/>
      <c r="B175" s="30"/>
      <c r="C175" s="31"/>
      <c r="D175" s="32" t="str">
        <f>IF($C175="","",IFERROR(VLOOKUP($C175,#REF!,2,0),IFERROR(VLOOKUP($C175,#REF!,2,0),"")))</f>
        <v/>
      </c>
      <c r="E175" s="33" t="str">
        <f>IF($C175="","",IFERROR(VLOOKUP($C175,#REF!,3,0),IFERROR(VLOOKUP($C175,#REF!,3,0),"")))</f>
        <v/>
      </c>
      <c r="F175" s="45"/>
      <c r="G175" s="45"/>
      <c r="H175" s="45" t="str">
        <f>IF(F175="","",#REF!+#REF!)</f>
        <v/>
      </c>
      <c r="I175" s="53"/>
      <c r="J175" s="53" t="str">
        <f t="shared" si="31"/>
        <v/>
      </c>
      <c r="K175" s="57"/>
    </row>
    <row r="176" spans="1:11" ht="15" customHeight="1">
      <c r="A176" s="30"/>
      <c r="B176" s="30"/>
      <c r="C176" s="31"/>
      <c r="D176" s="32" t="str">
        <f>IF($C176="","",IFERROR(VLOOKUP($C176,#REF!,2,0),IFERROR(VLOOKUP($C176,#REF!,2,0),"")))</f>
        <v/>
      </c>
      <c r="E176" s="33" t="str">
        <f>IF($C176="","",IFERROR(VLOOKUP($C176,#REF!,3,0),IFERROR(VLOOKUP($C176,#REF!,3,0),"")))</f>
        <v/>
      </c>
      <c r="F176" s="45"/>
      <c r="G176" s="45"/>
      <c r="H176" s="45" t="str">
        <f>IF(F176="","",#REF!+#REF!)</f>
        <v/>
      </c>
      <c r="I176" s="53"/>
      <c r="J176" s="53" t="str">
        <f t="shared" si="31"/>
        <v/>
      </c>
      <c r="K176" s="57"/>
    </row>
    <row r="177" spans="1:11" ht="15" customHeight="1">
      <c r="A177" s="30"/>
      <c r="B177" s="30"/>
      <c r="C177" s="31"/>
      <c r="D177" s="32" t="str">
        <f>IF($C177="","",IFERROR(VLOOKUP($C177,#REF!,2,0),IFERROR(VLOOKUP($C177,#REF!,2,0),"")))</f>
        <v/>
      </c>
      <c r="E177" s="33" t="str">
        <f>IF($C177="","",IFERROR(VLOOKUP($C177,#REF!,3,0),IFERROR(VLOOKUP($C177,#REF!,3,0),"")))</f>
        <v/>
      </c>
      <c r="F177" s="45"/>
      <c r="G177" s="45"/>
      <c r="H177" s="45" t="str">
        <f>IF(F177="","",#REF!+#REF!)</f>
        <v/>
      </c>
      <c r="I177" s="53"/>
      <c r="J177" s="53" t="str">
        <f t="shared" si="31"/>
        <v/>
      </c>
      <c r="K177" s="57"/>
    </row>
    <row r="178" spans="1:11" ht="15" customHeight="1">
      <c r="A178" s="30"/>
      <c r="B178" s="30"/>
      <c r="C178" s="31"/>
      <c r="D178" s="32" t="str">
        <f>IF($C178="","",IFERROR(VLOOKUP($C178,#REF!,2,0),IFERROR(VLOOKUP($C178,#REF!,2,0),"")))</f>
        <v/>
      </c>
      <c r="E178" s="33" t="str">
        <f>IF($C178="","",IFERROR(VLOOKUP($C178,#REF!,3,0),IFERROR(VLOOKUP($C178,#REF!,3,0),"")))</f>
        <v/>
      </c>
      <c r="F178" s="45"/>
      <c r="G178" s="45"/>
      <c r="H178" s="45" t="str">
        <f>IF(F178="","",#REF!+#REF!)</f>
        <v/>
      </c>
      <c r="I178" s="53"/>
      <c r="J178" s="53" t="str">
        <f t="shared" si="31"/>
        <v/>
      </c>
      <c r="K178" s="57"/>
    </row>
    <row r="179" spans="1:11">
      <c r="A179" s="30"/>
      <c r="B179" s="30"/>
      <c r="C179" s="31"/>
      <c r="D179" s="32" t="str">
        <f>IF($C179="","",IFERROR(VLOOKUP($C179,#REF!,2,0),IFERROR(VLOOKUP($C179,#REF!,2,0),"")))</f>
        <v/>
      </c>
      <c r="E179" s="33" t="str">
        <f>IF($C179="","",IFERROR(VLOOKUP($C179,#REF!,3,0),IFERROR(VLOOKUP($C179,#REF!,3,0),"")))</f>
        <v/>
      </c>
      <c r="F179" s="45"/>
      <c r="G179" s="45"/>
      <c r="H179" s="45" t="str">
        <f>IF(F179="","",#REF!+#REF!)</f>
        <v/>
      </c>
      <c r="I179" s="53"/>
      <c r="J179" s="53" t="str">
        <f t="shared" si="31"/>
        <v/>
      </c>
      <c r="K179" s="57"/>
    </row>
    <row r="180" spans="1:11" ht="15" customHeight="1">
      <c r="A180" s="30"/>
      <c r="B180" s="30"/>
      <c r="C180" s="31"/>
      <c r="D180" s="32" t="str">
        <f>IF($C180="","",IFERROR(VLOOKUP($C180,#REF!,2,0),IFERROR(VLOOKUP($C180,#REF!,2,0),"")))</f>
        <v/>
      </c>
      <c r="E180" s="33" t="str">
        <f>IF($C180="","",IFERROR(VLOOKUP($C180,#REF!,3,0),IFERROR(VLOOKUP($C180,#REF!,3,0),"")))</f>
        <v/>
      </c>
      <c r="F180" s="45"/>
      <c r="G180" s="45"/>
      <c r="H180" s="45" t="str">
        <f>IF(F180="","",#REF!+#REF!)</f>
        <v/>
      </c>
      <c r="I180" s="53"/>
      <c r="J180" s="53" t="str">
        <f t="shared" si="31"/>
        <v/>
      </c>
      <c r="K180" s="57"/>
    </row>
    <row r="181" spans="1:11" ht="15" customHeight="1">
      <c r="A181" s="30"/>
      <c r="B181" s="30"/>
      <c r="C181" s="31"/>
      <c r="D181" s="32" t="str">
        <f>IF($C181="","",IFERROR(VLOOKUP($C181,#REF!,2,0),IFERROR(VLOOKUP($C181,#REF!,2,0),"")))</f>
        <v/>
      </c>
      <c r="E181" s="33" t="str">
        <f>IF($C181="","",IFERROR(VLOOKUP($C181,#REF!,3,0),IFERROR(VLOOKUP($C181,#REF!,3,0),"")))</f>
        <v/>
      </c>
      <c r="F181" s="45"/>
      <c r="G181" s="45"/>
      <c r="H181" s="45" t="str">
        <f>IF(F181="","",#REF!+#REF!)</f>
        <v/>
      </c>
      <c r="I181" s="53"/>
      <c r="J181" s="53" t="str">
        <f t="shared" si="31"/>
        <v/>
      </c>
      <c r="K181" s="57"/>
    </row>
    <row r="182" spans="1:11" ht="15" customHeight="1">
      <c r="A182" s="30"/>
      <c r="B182" s="30"/>
      <c r="C182" s="31"/>
      <c r="D182" s="32" t="str">
        <f>IF($C182="","",IFERROR(VLOOKUP($C182,#REF!,2,0),IFERROR(VLOOKUP($C182,#REF!,2,0),"")))</f>
        <v/>
      </c>
      <c r="E182" s="33" t="str">
        <f>IF($C182="","",IFERROR(VLOOKUP($C182,#REF!,3,0),IFERROR(VLOOKUP($C182,#REF!,3,0),"")))</f>
        <v/>
      </c>
      <c r="F182" s="45"/>
      <c r="G182" s="45"/>
      <c r="H182" s="45" t="str">
        <f>IF(F182="","",#REF!+#REF!)</f>
        <v/>
      </c>
      <c r="I182" s="53"/>
      <c r="J182" s="53" t="str">
        <f t="shared" si="31"/>
        <v/>
      </c>
      <c r="K182" s="57"/>
    </row>
    <row r="183" spans="1:11">
      <c r="A183" s="30"/>
      <c r="B183" s="30"/>
      <c r="C183" s="31"/>
      <c r="D183" s="32" t="str">
        <f>IF($C183="","",IFERROR(VLOOKUP($C183,#REF!,2,0),IFERROR(VLOOKUP($C183,#REF!,2,0),"")))</f>
        <v/>
      </c>
      <c r="E183" s="33" t="str">
        <f>IF($C183="","",IFERROR(VLOOKUP($C183,#REF!,3,0),IFERROR(VLOOKUP($C183,#REF!,3,0),"")))</f>
        <v/>
      </c>
      <c r="F183" s="45"/>
      <c r="G183" s="45"/>
      <c r="H183" s="45" t="str">
        <f>IF(F183="","",#REF!+#REF!)</f>
        <v/>
      </c>
      <c r="I183" s="53"/>
      <c r="J183" s="53" t="str">
        <f t="shared" si="31"/>
        <v/>
      </c>
      <c r="K183" s="57"/>
    </row>
    <row r="184" spans="1:11" ht="15" customHeight="1">
      <c r="A184" s="30"/>
      <c r="B184" s="30"/>
      <c r="C184" s="31"/>
      <c r="D184" s="32" t="str">
        <f>IF($C184="","",IFERROR(VLOOKUP($C184,#REF!,2,0),IFERROR(VLOOKUP($C184,#REF!,2,0),"")))</f>
        <v/>
      </c>
      <c r="E184" s="33" t="str">
        <f>IF($C184="","",IFERROR(VLOOKUP($C184,#REF!,3,0),IFERROR(VLOOKUP($C184,#REF!,3,0),"")))</f>
        <v/>
      </c>
      <c r="F184" s="45"/>
      <c r="G184" s="45"/>
      <c r="H184" s="45" t="str">
        <f>IF(F184="","",#REF!+#REF!)</f>
        <v/>
      </c>
      <c r="I184" s="53"/>
      <c r="J184" s="53" t="str">
        <f t="shared" si="31"/>
        <v/>
      </c>
      <c r="K184" s="57"/>
    </row>
    <row r="185" spans="1:11" ht="15" customHeight="1">
      <c r="A185" s="30"/>
      <c r="B185" s="30"/>
      <c r="C185" s="31"/>
      <c r="D185" s="32" t="str">
        <f>IF($C185="","",IFERROR(VLOOKUP($C185,#REF!,2,0),IFERROR(VLOOKUP($C185,#REF!,2,0),"")))</f>
        <v/>
      </c>
      <c r="E185" s="33" t="str">
        <f>IF($C185="","",IFERROR(VLOOKUP($C185,#REF!,3,0),IFERROR(VLOOKUP($C185,#REF!,3,0),"")))</f>
        <v/>
      </c>
      <c r="F185" s="45"/>
      <c r="G185" s="45"/>
      <c r="H185" s="45" t="str">
        <f>IF(F185="","",#REF!+#REF!)</f>
        <v/>
      </c>
      <c r="I185" s="53"/>
      <c r="J185" s="53" t="str">
        <f t="shared" si="31"/>
        <v/>
      </c>
      <c r="K185" s="57"/>
    </row>
    <row r="186" spans="1:11">
      <c r="A186" s="30"/>
      <c r="B186" s="30"/>
      <c r="C186" s="31"/>
      <c r="D186" s="32" t="str">
        <f>IF($C186="","",IFERROR(VLOOKUP($C186,#REF!,2,0),IFERROR(VLOOKUP($C186,#REF!,2,0),"")))</f>
        <v/>
      </c>
      <c r="E186" s="33" t="str">
        <f>IF($C186="","",IFERROR(VLOOKUP($C186,#REF!,3,0),IFERROR(VLOOKUP($C186,#REF!,3,0),"")))</f>
        <v/>
      </c>
      <c r="F186" s="45"/>
      <c r="G186" s="45"/>
      <c r="H186" s="45" t="str">
        <f>IF(F186="","",#REF!+#REF!)</f>
        <v/>
      </c>
      <c r="I186" s="53"/>
      <c r="J186" s="53" t="str">
        <f t="shared" si="31"/>
        <v/>
      </c>
      <c r="K186" s="57"/>
    </row>
    <row r="187" spans="1:11" ht="15" customHeight="1">
      <c r="A187" s="30"/>
      <c r="B187" s="30"/>
      <c r="C187" s="31"/>
      <c r="D187" s="32" t="str">
        <f>IF($C187="","",IFERROR(VLOOKUP($C187,#REF!,2,0),IFERROR(VLOOKUP($C187,#REF!,2,0),"")))</f>
        <v/>
      </c>
      <c r="E187" s="33" t="str">
        <f>IF($C187="","",IFERROR(VLOOKUP($C187,#REF!,3,0),IFERROR(VLOOKUP($C187,#REF!,3,0),"")))</f>
        <v/>
      </c>
      <c r="F187" s="45"/>
      <c r="G187" s="45"/>
      <c r="H187" s="45" t="str">
        <f>IF(F187="","",#REF!+#REF!)</f>
        <v/>
      </c>
      <c r="I187" s="53"/>
      <c r="J187" s="53" t="str">
        <f t="shared" si="31"/>
        <v/>
      </c>
      <c r="K187" s="57"/>
    </row>
    <row r="188" spans="1:11" ht="15" customHeight="1">
      <c r="A188" s="30"/>
      <c r="B188" s="30"/>
      <c r="C188" s="31"/>
      <c r="D188" s="32" t="str">
        <f>IF($C188="","",IFERROR(VLOOKUP($C188,#REF!,2,0),IFERROR(VLOOKUP($C188,#REF!,2,0),"")))</f>
        <v/>
      </c>
      <c r="E188" s="33" t="str">
        <f>IF($C188="","",IFERROR(VLOOKUP($C188,#REF!,3,0),IFERROR(VLOOKUP($C188,#REF!,3,0),"")))</f>
        <v/>
      </c>
      <c r="F188" s="45"/>
      <c r="G188" s="45"/>
      <c r="H188" s="45" t="str">
        <f>IF(F188="","",#REF!+#REF!)</f>
        <v/>
      </c>
      <c r="I188" s="53"/>
      <c r="J188" s="53" t="str">
        <f t="shared" si="31"/>
        <v/>
      </c>
      <c r="K188" s="57"/>
    </row>
    <row r="189" spans="1:11" ht="15" customHeight="1">
      <c r="A189" s="30"/>
      <c r="B189" s="30"/>
      <c r="C189" s="31"/>
      <c r="D189" s="32" t="str">
        <f>IF($C189="","",IFERROR(VLOOKUP($C189,#REF!,2,0),IFERROR(VLOOKUP($C189,#REF!,2,0),"")))</f>
        <v/>
      </c>
      <c r="E189" s="33" t="str">
        <f>IF($C189="","",IFERROR(VLOOKUP($C189,#REF!,3,0),IFERROR(VLOOKUP($C189,#REF!,3,0),"")))</f>
        <v/>
      </c>
      <c r="F189" s="45"/>
      <c r="G189" s="45"/>
      <c r="H189" s="45" t="str">
        <f>IF(F189="","",#REF!+#REF!)</f>
        <v/>
      </c>
      <c r="I189" s="53"/>
      <c r="J189" s="53" t="str">
        <f t="shared" si="31"/>
        <v/>
      </c>
      <c r="K189" s="57"/>
    </row>
    <row r="190" spans="1:11" ht="15" customHeight="1">
      <c r="A190" s="30"/>
      <c r="B190" s="30"/>
      <c r="C190" s="31"/>
      <c r="D190" s="32" t="str">
        <f>IF($C190="","",IFERROR(VLOOKUP($C190,#REF!,2,0),IFERROR(VLOOKUP($C190,#REF!,2,0),"")))</f>
        <v/>
      </c>
      <c r="E190" s="33" t="str">
        <f>IF($C190="","",IFERROR(VLOOKUP($C190,#REF!,3,0),IFERROR(VLOOKUP($C190,#REF!,3,0),"")))</f>
        <v/>
      </c>
      <c r="F190" s="45"/>
      <c r="G190" s="45"/>
      <c r="H190" s="45" t="str">
        <f>IF(F190="","",#REF!+#REF!)</f>
        <v/>
      </c>
      <c r="I190" s="53"/>
      <c r="J190" s="53" t="str">
        <f t="shared" si="31"/>
        <v/>
      </c>
      <c r="K190" s="57"/>
    </row>
    <row r="191" spans="1:11" ht="15" customHeight="1">
      <c r="A191" s="30"/>
      <c r="B191" s="30"/>
      <c r="C191" s="31"/>
      <c r="D191" s="32" t="str">
        <f>IF($C191="","",IFERROR(VLOOKUP($C191,#REF!,2,0),IFERROR(VLOOKUP($C191,#REF!,2,0),"")))</f>
        <v/>
      </c>
      <c r="E191" s="33" t="str">
        <f>IF($C191="","",IFERROR(VLOOKUP($C191,#REF!,3,0),IFERROR(VLOOKUP($C191,#REF!,3,0),"")))</f>
        <v/>
      </c>
      <c r="F191" s="45"/>
      <c r="G191" s="45"/>
      <c r="H191" s="45" t="str">
        <f>IF(F191="","",#REF!+#REF!)</f>
        <v/>
      </c>
      <c r="I191" s="53"/>
      <c r="J191" s="53" t="str">
        <f t="shared" si="31"/>
        <v/>
      </c>
      <c r="K191" s="57"/>
    </row>
    <row r="192" spans="1:11" ht="15" customHeight="1">
      <c r="A192" s="30"/>
      <c r="B192" s="30"/>
      <c r="C192" s="31"/>
      <c r="D192" s="32" t="str">
        <f>IF($C192="","",IFERROR(VLOOKUP($C192,#REF!,2,0),IFERROR(VLOOKUP($C192,#REF!,2,0),"")))</f>
        <v/>
      </c>
      <c r="E192" s="33" t="str">
        <f>IF($C192="","",IFERROR(VLOOKUP($C192,#REF!,3,0),IFERROR(VLOOKUP($C192,#REF!,3,0),"")))</f>
        <v/>
      </c>
      <c r="F192" s="45"/>
      <c r="G192" s="45"/>
      <c r="H192" s="45" t="str">
        <f>IF(F192="","",#REF!+#REF!)</f>
        <v/>
      </c>
      <c r="I192" s="53"/>
      <c r="J192" s="53" t="str">
        <f t="shared" si="31"/>
        <v/>
      </c>
      <c r="K192" s="57"/>
    </row>
    <row r="193" spans="1:11" ht="15" customHeight="1">
      <c r="A193" s="30"/>
      <c r="B193" s="30"/>
      <c r="C193" s="31"/>
      <c r="D193" s="32" t="str">
        <f>IF($C193="","",IFERROR(VLOOKUP($C193,#REF!,2,0),IFERROR(VLOOKUP($C193,#REF!,2,0),"")))</f>
        <v/>
      </c>
      <c r="E193" s="33" t="str">
        <f>IF($C193="","",IFERROR(VLOOKUP($C193,#REF!,3,0),IFERROR(VLOOKUP($C193,#REF!,3,0),"")))</f>
        <v/>
      </c>
      <c r="F193" s="45"/>
      <c r="G193" s="45"/>
      <c r="H193" s="45" t="str">
        <f>IF(F193="","",#REF!+#REF!)</f>
        <v/>
      </c>
      <c r="I193" s="53"/>
      <c r="J193" s="53" t="str">
        <f t="shared" si="31"/>
        <v/>
      </c>
      <c r="K193" s="57"/>
    </row>
    <row r="194" spans="1:11" ht="15" customHeight="1">
      <c r="A194" s="30"/>
      <c r="B194" s="30"/>
      <c r="C194" s="31"/>
      <c r="D194" s="32" t="str">
        <f>IF($C194="","",IFERROR(VLOOKUP($C194,#REF!,2,0),IFERROR(VLOOKUP($C194,#REF!,2,0),"")))</f>
        <v/>
      </c>
      <c r="E194" s="33" t="str">
        <f>IF($C194="","",IFERROR(VLOOKUP($C194,#REF!,3,0),IFERROR(VLOOKUP($C194,#REF!,3,0),"")))</f>
        <v/>
      </c>
      <c r="F194" s="45"/>
      <c r="G194" s="45"/>
      <c r="H194" s="45" t="str">
        <f>IF(F194="","",#REF!+#REF!)</f>
        <v/>
      </c>
      <c r="I194" s="53"/>
      <c r="J194" s="53" t="str">
        <f t="shared" si="31"/>
        <v/>
      </c>
      <c r="K194" s="57"/>
    </row>
    <row r="195" spans="1:11" ht="15" customHeight="1">
      <c r="A195" s="30"/>
      <c r="B195" s="30"/>
      <c r="C195" s="31"/>
      <c r="D195" s="32" t="str">
        <f>IF($C195="","",IFERROR(VLOOKUP($C195,#REF!,2,0),IFERROR(VLOOKUP($C195,#REF!,2,0),"")))</f>
        <v/>
      </c>
      <c r="E195" s="33" t="str">
        <f>IF($C195="","",IFERROR(VLOOKUP($C195,#REF!,3,0),IFERROR(VLOOKUP($C195,#REF!,3,0),"")))</f>
        <v/>
      </c>
      <c r="F195" s="45"/>
      <c r="G195" s="45"/>
      <c r="H195" s="45" t="str">
        <f>IF(F195="","",#REF!+#REF!)</f>
        <v/>
      </c>
      <c r="I195" s="53"/>
      <c r="J195" s="53" t="str">
        <f t="shared" si="31"/>
        <v/>
      </c>
      <c r="K195" s="57"/>
    </row>
    <row r="196" spans="1:11" ht="15" customHeight="1">
      <c r="A196" s="30"/>
      <c r="B196" s="30"/>
      <c r="C196" s="31"/>
      <c r="D196" s="32" t="str">
        <f>IF($C196="","",IFERROR(VLOOKUP($C196,#REF!,2,0),IFERROR(VLOOKUP($C196,#REF!,2,0),"")))</f>
        <v/>
      </c>
      <c r="E196" s="33" t="str">
        <f>IF($C196="","",IFERROR(VLOOKUP($C196,#REF!,3,0),IFERROR(VLOOKUP($C196,#REF!,3,0),"")))</f>
        <v/>
      </c>
      <c r="F196" s="45"/>
      <c r="G196" s="45"/>
      <c r="H196" s="45" t="str">
        <f>IF(F196="","",#REF!+#REF!)</f>
        <v/>
      </c>
      <c r="I196" s="53"/>
      <c r="J196" s="53" t="str">
        <f t="shared" si="31"/>
        <v/>
      </c>
      <c r="K196" s="57"/>
    </row>
    <row r="197" spans="1:11" ht="15" customHeight="1">
      <c r="A197" s="30"/>
      <c r="B197" s="30"/>
      <c r="C197" s="31"/>
      <c r="D197" s="32" t="str">
        <f>IF($C197="","",IFERROR(VLOOKUP($C197,#REF!,2,0),IFERROR(VLOOKUP($C197,#REF!,2,0),"")))</f>
        <v/>
      </c>
      <c r="E197" s="33" t="str">
        <f>IF($C197="","",IFERROR(VLOOKUP($C197,#REF!,3,0),IFERROR(VLOOKUP($C197,#REF!,3,0),"")))</f>
        <v/>
      </c>
      <c r="F197" s="45"/>
      <c r="G197" s="45"/>
      <c r="H197" s="45" t="str">
        <f>IF(F197="","",#REF!+#REF!)</f>
        <v/>
      </c>
      <c r="I197" s="53"/>
      <c r="J197" s="53" t="str">
        <f t="shared" si="31"/>
        <v/>
      </c>
      <c r="K197" s="57"/>
    </row>
    <row r="198" spans="1:11">
      <c r="A198" s="30"/>
      <c r="B198" s="30"/>
      <c r="C198" s="31"/>
      <c r="D198" s="32" t="str">
        <f>IF($C198="","",IFERROR(VLOOKUP($C198,#REF!,2,0),IFERROR(VLOOKUP($C198,#REF!,2,0),"")))</f>
        <v/>
      </c>
      <c r="E198" s="33" t="str">
        <f>IF($C198="","",IFERROR(VLOOKUP($C198,#REF!,3,0),IFERROR(VLOOKUP($C198,#REF!,3,0),"")))</f>
        <v/>
      </c>
      <c r="F198" s="45"/>
      <c r="G198" s="45"/>
      <c r="H198" s="45" t="str">
        <f>IF(F198="","",#REF!+#REF!)</f>
        <v/>
      </c>
      <c r="I198" s="53"/>
      <c r="J198" s="53" t="str">
        <f t="shared" si="31"/>
        <v/>
      </c>
      <c r="K198" s="57"/>
    </row>
    <row r="199" spans="1:11" ht="15" customHeight="1">
      <c r="A199" s="30"/>
      <c r="B199" s="30"/>
      <c r="C199" s="31"/>
      <c r="D199" s="32" t="str">
        <f>IF($C199="","",IFERROR(VLOOKUP($C199,#REF!,2,0),IFERROR(VLOOKUP($C199,#REF!,2,0),"")))</f>
        <v/>
      </c>
      <c r="E199" s="33" t="str">
        <f>IF($C199="","",IFERROR(VLOOKUP($C199,#REF!,3,0),IFERROR(VLOOKUP($C199,#REF!,3,0),"")))</f>
        <v/>
      </c>
      <c r="F199" s="45"/>
      <c r="G199" s="45"/>
      <c r="H199" s="45" t="str">
        <f>IF(F199="","",#REF!+#REF!)</f>
        <v/>
      </c>
      <c r="I199" s="53"/>
      <c r="J199" s="53" t="str">
        <f t="shared" si="31"/>
        <v/>
      </c>
      <c r="K199" s="57"/>
    </row>
    <row r="200" spans="1:11">
      <c r="A200" s="30"/>
      <c r="B200" s="30"/>
      <c r="C200" s="31"/>
      <c r="D200" s="32" t="str">
        <f>IF($C200="","",IFERROR(VLOOKUP($C200,#REF!,2,0),IFERROR(VLOOKUP($C200,#REF!,2,0),"")))</f>
        <v/>
      </c>
      <c r="E200" s="33" t="str">
        <f>IF($C200="","",IFERROR(VLOOKUP($C200,#REF!,3,0),IFERROR(VLOOKUP($C200,#REF!,3,0),"")))</f>
        <v/>
      </c>
      <c r="F200" s="45"/>
      <c r="G200" s="45"/>
      <c r="H200" s="45" t="str">
        <f>IF(F200="","",#REF!+#REF!)</f>
        <v/>
      </c>
      <c r="I200" s="53"/>
      <c r="J200" s="53" t="str">
        <f t="shared" si="31"/>
        <v/>
      </c>
      <c r="K200" s="57"/>
    </row>
    <row r="201" spans="1:11" ht="15" customHeight="1">
      <c r="A201" s="30"/>
      <c r="B201" s="30"/>
      <c r="C201" s="31"/>
      <c r="D201" s="32" t="str">
        <f>IF($C201="","",IFERROR(VLOOKUP($C201,#REF!,2,0),IFERROR(VLOOKUP($C201,#REF!,2,0),"")))</f>
        <v/>
      </c>
      <c r="E201" s="33" t="str">
        <f>IF($C201="","",IFERROR(VLOOKUP($C201,#REF!,3,0),IFERROR(VLOOKUP($C201,#REF!,3,0),"")))</f>
        <v/>
      </c>
      <c r="F201" s="45"/>
      <c r="G201" s="45"/>
      <c r="H201" s="45" t="str">
        <f>IF(F201="","",#REF!+#REF!)</f>
        <v/>
      </c>
      <c r="I201" s="53"/>
      <c r="J201" s="53" t="str">
        <f t="shared" si="31"/>
        <v/>
      </c>
      <c r="K201" s="57"/>
    </row>
    <row r="202" spans="1:11" ht="15" customHeight="1">
      <c r="A202" s="30"/>
      <c r="B202" s="30"/>
      <c r="C202" s="31"/>
      <c r="D202" s="32" t="str">
        <f>IF($C202="","",IFERROR(VLOOKUP($C202,#REF!,2,0),IFERROR(VLOOKUP($C202,#REF!,2,0),"")))</f>
        <v/>
      </c>
      <c r="E202" s="33" t="str">
        <f>IF($C202="","",IFERROR(VLOOKUP($C202,#REF!,3,0),IFERROR(VLOOKUP($C202,#REF!,3,0),"")))</f>
        <v/>
      </c>
      <c r="F202" s="45"/>
      <c r="G202" s="45"/>
      <c r="H202" s="45" t="str">
        <f>IF(F202="","",#REF!+#REF!)</f>
        <v/>
      </c>
      <c r="I202" s="53"/>
      <c r="J202" s="53" t="str">
        <f t="shared" si="31"/>
        <v/>
      </c>
      <c r="K202" s="57"/>
    </row>
    <row r="203" spans="1:11" ht="15" customHeight="1">
      <c r="A203" s="30"/>
      <c r="B203" s="30"/>
      <c r="C203" s="31"/>
      <c r="D203" s="32" t="str">
        <f>IF($C203="","",IFERROR(VLOOKUP($C203,#REF!,2,0),IFERROR(VLOOKUP($C203,#REF!,2,0),"")))</f>
        <v/>
      </c>
      <c r="E203" s="33" t="str">
        <f>IF($C203="","",IFERROR(VLOOKUP($C203,#REF!,3,0),IFERROR(VLOOKUP($C203,#REF!,3,0),"")))</f>
        <v/>
      </c>
      <c r="F203" s="45"/>
      <c r="G203" s="45"/>
      <c r="H203" s="45" t="str">
        <f>IF(F203="","",#REF!+#REF!)</f>
        <v/>
      </c>
      <c r="I203" s="53"/>
      <c r="J203" s="53" t="str">
        <f t="shared" si="31"/>
        <v/>
      </c>
      <c r="K203" s="57"/>
    </row>
    <row r="204" spans="1:11">
      <c r="A204" s="30"/>
      <c r="B204" s="30"/>
      <c r="C204" s="31"/>
      <c r="D204" s="32" t="str">
        <f>IF($C204="","",IFERROR(VLOOKUP($C204,#REF!,2,0),IFERROR(VLOOKUP($C204,#REF!,2,0),"")))</f>
        <v/>
      </c>
      <c r="E204" s="33" t="str">
        <f>IF($C204="","",IFERROR(VLOOKUP($C204,#REF!,3,0),IFERROR(VLOOKUP($C204,#REF!,3,0),"")))</f>
        <v/>
      </c>
      <c r="F204" s="45"/>
      <c r="G204" s="45"/>
      <c r="H204" s="45" t="str">
        <f>IF(F204="","",#REF!+#REF!)</f>
        <v/>
      </c>
      <c r="I204" s="53"/>
      <c r="J204" s="53" t="str">
        <f t="shared" si="31"/>
        <v/>
      </c>
      <c r="K204" s="57"/>
    </row>
    <row r="205" spans="1:11">
      <c r="A205" s="30"/>
      <c r="B205" s="30"/>
      <c r="C205" s="31"/>
      <c r="D205" s="32" t="str">
        <f>IF($C205="","",IFERROR(VLOOKUP($C205,#REF!,2,0),IFERROR(VLOOKUP($C205,#REF!,2,0),"")))</f>
        <v/>
      </c>
      <c r="E205" s="33" t="str">
        <f>IF($C205="","",IFERROR(VLOOKUP($C205,#REF!,3,0),IFERROR(VLOOKUP($C205,#REF!,3,0),"")))</f>
        <v/>
      </c>
      <c r="F205" s="45"/>
      <c r="G205" s="45"/>
      <c r="H205" s="45" t="str">
        <f>IF(F205="","",#REF!+#REF!)</f>
        <v/>
      </c>
      <c r="I205" s="53"/>
      <c r="J205" s="53" t="str">
        <f t="shared" si="31"/>
        <v/>
      </c>
      <c r="K205" s="57"/>
    </row>
    <row r="206" spans="1:11" ht="15" customHeight="1">
      <c r="A206" s="30"/>
      <c r="B206" s="30"/>
      <c r="C206" s="31"/>
      <c r="D206" s="32" t="str">
        <f>IF($C206="","",IFERROR(VLOOKUP($C206,#REF!,2,0),IFERROR(VLOOKUP($C206,#REF!,2,0),"")))</f>
        <v/>
      </c>
      <c r="E206" s="33" t="str">
        <f>IF($C206="","",IFERROR(VLOOKUP($C206,#REF!,3,0),IFERROR(VLOOKUP($C206,#REF!,3,0),"")))</f>
        <v/>
      </c>
      <c r="F206" s="45"/>
      <c r="G206" s="45"/>
      <c r="H206" s="45" t="str">
        <f>IF(F206="","",#REF!+#REF!)</f>
        <v/>
      </c>
      <c r="I206" s="53"/>
      <c r="J206" s="53" t="str">
        <f t="shared" si="31"/>
        <v/>
      </c>
      <c r="K206" s="57"/>
    </row>
    <row r="207" spans="1:11" ht="15" customHeight="1">
      <c r="A207" s="30"/>
      <c r="B207" s="30"/>
      <c r="C207" s="31"/>
      <c r="D207" s="32" t="str">
        <f>IF($C207="","",IFERROR(VLOOKUP($C207,#REF!,2,0),IFERROR(VLOOKUP($C207,#REF!,2,0),"")))</f>
        <v/>
      </c>
      <c r="E207" s="33" t="str">
        <f>IF($C207="","",IFERROR(VLOOKUP($C207,#REF!,3,0),IFERROR(VLOOKUP($C207,#REF!,3,0),"")))</f>
        <v/>
      </c>
      <c r="F207" s="45"/>
      <c r="G207" s="45"/>
      <c r="H207" s="45" t="str">
        <f>IF(F207="","",#REF!+#REF!)</f>
        <v/>
      </c>
      <c r="I207" s="53"/>
      <c r="J207" s="53" t="str">
        <f t="shared" si="31"/>
        <v/>
      </c>
      <c r="K207" s="57"/>
    </row>
    <row r="208" spans="1:11" ht="15" customHeight="1">
      <c r="A208" s="30"/>
      <c r="B208" s="30"/>
      <c r="C208" s="31"/>
      <c r="D208" s="32" t="str">
        <f>IF($C208="","",IFERROR(VLOOKUP($C208,#REF!,2,0),IFERROR(VLOOKUP($C208,#REF!,2,0),"")))</f>
        <v/>
      </c>
      <c r="E208" s="33" t="str">
        <f>IF($C208="","",IFERROR(VLOOKUP($C208,#REF!,3,0),IFERROR(VLOOKUP($C208,#REF!,3,0),"")))</f>
        <v/>
      </c>
      <c r="F208" s="45"/>
      <c r="G208" s="45"/>
      <c r="H208" s="45" t="str">
        <f>IF(F208="","",#REF!+#REF!)</f>
        <v/>
      </c>
      <c r="I208" s="53"/>
      <c r="J208" s="53" t="str">
        <f t="shared" ref="J208:J271" si="32">IF(F208="","",ROUND((F208*H208),2))</f>
        <v/>
      </c>
      <c r="K208" s="57"/>
    </row>
    <row r="209" spans="1:11" ht="15" customHeight="1">
      <c r="A209" s="30"/>
      <c r="B209" s="30"/>
      <c r="C209" s="31"/>
      <c r="D209" s="32" t="str">
        <f>IF($C209="","",IFERROR(VLOOKUP($C209,#REF!,2,0),IFERROR(VLOOKUP($C209,#REF!,2,0),"")))</f>
        <v/>
      </c>
      <c r="E209" s="33" t="str">
        <f>IF($C209="","",IFERROR(VLOOKUP($C209,#REF!,3,0),IFERROR(VLOOKUP($C209,#REF!,3,0),"")))</f>
        <v/>
      </c>
      <c r="F209" s="45"/>
      <c r="G209" s="45"/>
      <c r="H209" s="45" t="str">
        <f>IF(F209="","",#REF!+#REF!)</f>
        <v/>
      </c>
      <c r="I209" s="53"/>
      <c r="J209" s="53" t="str">
        <f t="shared" si="32"/>
        <v/>
      </c>
      <c r="K209" s="57"/>
    </row>
    <row r="210" spans="1:11" ht="15" customHeight="1">
      <c r="A210" s="30"/>
      <c r="B210" s="30"/>
      <c r="C210" s="31"/>
      <c r="D210" s="32" t="str">
        <f>IF($C210="","",IFERROR(VLOOKUP($C210,#REF!,2,0),IFERROR(VLOOKUP($C210,#REF!,2,0),"")))</f>
        <v/>
      </c>
      <c r="E210" s="33" t="str">
        <f>IF($C210="","",IFERROR(VLOOKUP($C210,#REF!,3,0),IFERROR(VLOOKUP($C210,#REF!,3,0),"")))</f>
        <v/>
      </c>
      <c r="F210" s="45"/>
      <c r="G210" s="45"/>
      <c r="H210" s="45" t="str">
        <f>IF(F210="","",#REF!+#REF!)</f>
        <v/>
      </c>
      <c r="I210" s="53"/>
      <c r="J210" s="53" t="str">
        <f t="shared" si="32"/>
        <v/>
      </c>
      <c r="K210" s="57"/>
    </row>
    <row r="211" spans="1:11" ht="15" customHeight="1">
      <c r="A211" s="30"/>
      <c r="B211" s="30"/>
      <c r="C211" s="31"/>
      <c r="D211" s="32" t="str">
        <f>IF($C211="","",IFERROR(VLOOKUP($C211,#REF!,2,0),IFERROR(VLOOKUP($C211,#REF!,2,0),"")))</f>
        <v/>
      </c>
      <c r="E211" s="33" t="str">
        <f>IF($C211="","",IFERROR(VLOOKUP($C211,#REF!,3,0),IFERROR(VLOOKUP($C211,#REF!,3,0),"")))</f>
        <v/>
      </c>
      <c r="F211" s="45"/>
      <c r="G211" s="45"/>
      <c r="H211" s="45" t="str">
        <f>IF(F211="","",#REF!+#REF!)</f>
        <v/>
      </c>
      <c r="I211" s="53"/>
      <c r="J211" s="53" t="str">
        <f t="shared" si="32"/>
        <v/>
      </c>
      <c r="K211" s="57"/>
    </row>
    <row r="212" spans="1:11" ht="15" customHeight="1">
      <c r="A212" s="30"/>
      <c r="B212" s="30"/>
      <c r="C212" s="31"/>
      <c r="D212" s="32" t="str">
        <f>IF($C212="","",IFERROR(VLOOKUP($C212,#REF!,2,0),IFERROR(VLOOKUP($C212,#REF!,2,0),"")))</f>
        <v/>
      </c>
      <c r="E212" s="33" t="str">
        <f>IF($C212="","",IFERROR(VLOOKUP($C212,#REF!,3,0),IFERROR(VLOOKUP($C212,#REF!,3,0),"")))</f>
        <v/>
      </c>
      <c r="F212" s="45"/>
      <c r="G212" s="45"/>
      <c r="H212" s="45" t="str">
        <f>IF(F212="","",#REF!+#REF!)</f>
        <v/>
      </c>
      <c r="I212" s="53"/>
      <c r="J212" s="53" t="str">
        <f t="shared" si="32"/>
        <v/>
      </c>
      <c r="K212" s="57"/>
    </row>
    <row r="213" spans="1:11" ht="15" customHeight="1">
      <c r="A213" s="30"/>
      <c r="B213" s="30"/>
      <c r="C213" s="31"/>
      <c r="D213" s="32" t="str">
        <f>IF($C213="","",IFERROR(VLOOKUP($C213,#REF!,2,0),IFERROR(VLOOKUP($C213,#REF!,2,0),"")))</f>
        <v/>
      </c>
      <c r="E213" s="33" t="str">
        <f>IF($C213="","",IFERROR(VLOOKUP($C213,#REF!,3,0),IFERROR(VLOOKUP($C213,#REF!,3,0),"")))</f>
        <v/>
      </c>
      <c r="F213" s="45"/>
      <c r="G213" s="45"/>
      <c r="H213" s="45" t="str">
        <f>IF(F213="","",#REF!+#REF!)</f>
        <v/>
      </c>
      <c r="I213" s="53"/>
      <c r="J213" s="53" t="str">
        <f t="shared" si="32"/>
        <v/>
      </c>
      <c r="K213" s="57"/>
    </row>
    <row r="214" spans="1:11" ht="15" customHeight="1">
      <c r="A214" s="30"/>
      <c r="B214" s="30"/>
      <c r="C214" s="31"/>
      <c r="D214" s="32" t="str">
        <f>IF($C214="","",IFERROR(VLOOKUP($C214,#REF!,2,0),IFERROR(VLOOKUP($C214,#REF!,2,0),"")))</f>
        <v/>
      </c>
      <c r="E214" s="33" t="str">
        <f>IF($C214="","",IFERROR(VLOOKUP($C214,#REF!,3,0),IFERROR(VLOOKUP($C214,#REF!,3,0),"")))</f>
        <v/>
      </c>
      <c r="F214" s="45"/>
      <c r="G214" s="45"/>
      <c r="H214" s="45" t="str">
        <f>IF(F214="","",#REF!+#REF!)</f>
        <v/>
      </c>
      <c r="I214" s="53"/>
      <c r="J214" s="53" t="str">
        <f t="shared" si="32"/>
        <v/>
      </c>
      <c r="K214" s="57"/>
    </row>
    <row r="215" spans="1:11" ht="15" customHeight="1">
      <c r="A215" s="30"/>
      <c r="B215" s="30"/>
      <c r="C215" s="31"/>
      <c r="D215" s="32" t="str">
        <f>IF($C215="","",IFERROR(VLOOKUP($C215,#REF!,2,0),IFERROR(VLOOKUP($C215,#REF!,2,0),"")))</f>
        <v/>
      </c>
      <c r="E215" s="33" t="str">
        <f>IF($C215="","",IFERROR(VLOOKUP($C215,#REF!,3,0),IFERROR(VLOOKUP($C215,#REF!,3,0),"")))</f>
        <v/>
      </c>
      <c r="F215" s="45"/>
      <c r="G215" s="45"/>
      <c r="H215" s="45" t="str">
        <f>IF(F215="","",#REF!+#REF!)</f>
        <v/>
      </c>
      <c r="I215" s="53"/>
      <c r="J215" s="53" t="str">
        <f t="shared" si="32"/>
        <v/>
      </c>
      <c r="K215" s="57"/>
    </row>
    <row r="216" spans="1:11" ht="15" customHeight="1">
      <c r="A216" s="30"/>
      <c r="B216" s="30"/>
      <c r="C216" s="31"/>
      <c r="D216" s="32" t="str">
        <f>IF($C216="","",IFERROR(VLOOKUP($C216,#REF!,2,0),IFERROR(VLOOKUP($C216,#REF!,2,0),"")))</f>
        <v/>
      </c>
      <c r="E216" s="33" t="str">
        <f>IF($C216="","",IFERROR(VLOOKUP($C216,#REF!,3,0),IFERROR(VLOOKUP($C216,#REF!,3,0),"")))</f>
        <v/>
      </c>
      <c r="F216" s="45"/>
      <c r="G216" s="45"/>
      <c r="H216" s="45" t="str">
        <f>IF(F216="","",#REF!+#REF!)</f>
        <v/>
      </c>
      <c r="I216" s="53"/>
      <c r="J216" s="53" t="str">
        <f t="shared" si="32"/>
        <v/>
      </c>
      <c r="K216" s="57"/>
    </row>
    <row r="217" spans="1:11" ht="15" customHeight="1">
      <c r="A217" s="30"/>
      <c r="B217" s="30"/>
      <c r="C217" s="31"/>
      <c r="D217" s="32" t="str">
        <f>IF($C217="","",IFERROR(VLOOKUP($C217,#REF!,2,0),IFERROR(VLOOKUP($C217,#REF!,2,0),"")))</f>
        <v/>
      </c>
      <c r="E217" s="33" t="str">
        <f>IF($C217="","",IFERROR(VLOOKUP($C217,#REF!,3,0),IFERROR(VLOOKUP($C217,#REF!,3,0),"")))</f>
        <v/>
      </c>
      <c r="F217" s="45"/>
      <c r="G217" s="45"/>
      <c r="H217" s="45" t="str">
        <f>IF(F217="","",#REF!+#REF!)</f>
        <v/>
      </c>
      <c r="I217" s="53"/>
      <c r="J217" s="53" t="str">
        <f t="shared" si="32"/>
        <v/>
      </c>
      <c r="K217" s="57"/>
    </row>
    <row r="218" spans="1:11">
      <c r="A218" s="30"/>
      <c r="B218" s="30"/>
      <c r="C218" s="31"/>
      <c r="D218" s="32" t="str">
        <f>IF($C218="","",IFERROR(VLOOKUP($C218,#REF!,2,0),IFERROR(VLOOKUP($C218,#REF!,2,0),"")))</f>
        <v/>
      </c>
      <c r="E218" s="33" t="str">
        <f>IF($C218="","",IFERROR(VLOOKUP($C218,#REF!,3,0),IFERROR(VLOOKUP($C218,#REF!,3,0),"")))</f>
        <v/>
      </c>
      <c r="F218" s="45"/>
      <c r="G218" s="45"/>
      <c r="H218" s="45" t="str">
        <f>IF(F218="","",#REF!+#REF!)</f>
        <v/>
      </c>
      <c r="I218" s="53"/>
      <c r="J218" s="53" t="str">
        <f t="shared" si="32"/>
        <v/>
      </c>
      <c r="K218" s="57"/>
    </row>
    <row r="219" spans="1:11">
      <c r="A219" s="30"/>
      <c r="B219" s="30"/>
      <c r="C219" s="31"/>
      <c r="D219" s="32" t="str">
        <f>IF($C219="","",IFERROR(VLOOKUP($C219,#REF!,2,0),IFERROR(VLOOKUP($C219,#REF!,2,0),"")))</f>
        <v/>
      </c>
      <c r="E219" s="33" t="str">
        <f>IF($C219="","",IFERROR(VLOOKUP($C219,#REF!,3,0),IFERROR(VLOOKUP($C219,#REF!,3,0),"")))</f>
        <v/>
      </c>
      <c r="F219" s="45"/>
      <c r="G219" s="45"/>
      <c r="H219" s="45" t="str">
        <f>IF(F219="","",#REF!+#REF!)</f>
        <v/>
      </c>
      <c r="I219" s="53"/>
      <c r="J219" s="53" t="str">
        <f t="shared" si="32"/>
        <v/>
      </c>
      <c r="K219" s="57"/>
    </row>
    <row r="220" spans="1:11" ht="15" customHeight="1">
      <c r="A220" s="30"/>
      <c r="B220" s="30"/>
      <c r="C220" s="31"/>
      <c r="D220" s="32" t="str">
        <f>IF($C220="","",IFERROR(VLOOKUP($C220,#REF!,2,0),IFERROR(VLOOKUP($C220,#REF!,2,0),"")))</f>
        <v/>
      </c>
      <c r="E220" s="33" t="str">
        <f>IF($C220="","",IFERROR(VLOOKUP($C220,#REF!,3,0),IFERROR(VLOOKUP($C220,#REF!,3,0),"")))</f>
        <v/>
      </c>
      <c r="F220" s="45"/>
      <c r="G220" s="45"/>
      <c r="H220" s="45" t="str">
        <f>IF(F220="","",#REF!+#REF!)</f>
        <v/>
      </c>
      <c r="I220" s="53"/>
      <c r="J220" s="53" t="str">
        <f t="shared" si="32"/>
        <v/>
      </c>
      <c r="K220" s="57"/>
    </row>
    <row r="221" spans="1:11" ht="15" customHeight="1">
      <c r="A221" s="30"/>
      <c r="B221" s="30"/>
      <c r="C221" s="31"/>
      <c r="D221" s="32" t="str">
        <f>IF($C221="","",IFERROR(VLOOKUP($C221,#REF!,2,0),IFERROR(VLOOKUP($C221,#REF!,2,0),"")))</f>
        <v/>
      </c>
      <c r="E221" s="33" t="str">
        <f>IF($C221="","",IFERROR(VLOOKUP($C221,#REF!,3,0),IFERROR(VLOOKUP($C221,#REF!,3,0),"")))</f>
        <v/>
      </c>
      <c r="F221" s="45"/>
      <c r="G221" s="45"/>
      <c r="H221" s="45" t="str">
        <f>IF(F221="","",#REF!+#REF!)</f>
        <v/>
      </c>
      <c r="I221" s="53"/>
      <c r="J221" s="53" t="str">
        <f t="shared" si="32"/>
        <v/>
      </c>
      <c r="K221" s="57"/>
    </row>
    <row r="222" spans="1:11" ht="15" customHeight="1">
      <c r="A222" s="30"/>
      <c r="B222" s="30"/>
      <c r="C222" s="31"/>
      <c r="D222" s="32" t="str">
        <f>IF($C222="","",IFERROR(VLOOKUP($C222,#REF!,2,0),IFERROR(VLOOKUP($C222,#REF!,2,0),"")))</f>
        <v/>
      </c>
      <c r="E222" s="33" t="str">
        <f>IF($C222="","",IFERROR(VLOOKUP($C222,#REF!,3,0),IFERROR(VLOOKUP($C222,#REF!,3,0),"")))</f>
        <v/>
      </c>
      <c r="F222" s="45"/>
      <c r="G222" s="45"/>
      <c r="H222" s="45" t="str">
        <f>IF(F222="","",#REF!+#REF!)</f>
        <v/>
      </c>
      <c r="I222" s="53"/>
      <c r="J222" s="53" t="str">
        <f t="shared" si="32"/>
        <v/>
      </c>
      <c r="K222" s="57"/>
    </row>
    <row r="223" spans="1:11" ht="15" customHeight="1">
      <c r="A223" s="30"/>
      <c r="B223" s="30"/>
      <c r="C223" s="31"/>
      <c r="D223" s="32" t="str">
        <f>IF($C223="","",IFERROR(VLOOKUP($C223,#REF!,2,0),IFERROR(VLOOKUP($C223,#REF!,2,0),"")))</f>
        <v/>
      </c>
      <c r="E223" s="33" t="str">
        <f>IF($C223="","",IFERROR(VLOOKUP($C223,#REF!,3,0),IFERROR(VLOOKUP($C223,#REF!,3,0),"")))</f>
        <v/>
      </c>
      <c r="F223" s="45"/>
      <c r="G223" s="45"/>
      <c r="H223" s="45" t="str">
        <f>IF(F223="","",#REF!+#REF!)</f>
        <v/>
      </c>
      <c r="I223" s="53"/>
      <c r="J223" s="53" t="str">
        <f t="shared" si="32"/>
        <v/>
      </c>
      <c r="K223" s="57"/>
    </row>
    <row r="224" spans="1:11" ht="15" customHeight="1">
      <c r="A224" s="30"/>
      <c r="B224" s="30"/>
      <c r="C224" s="31"/>
      <c r="D224" s="32" t="str">
        <f>IF($C224="","",IFERROR(VLOOKUP($C224,#REF!,2,0),IFERROR(VLOOKUP($C224,#REF!,2,0),"")))</f>
        <v/>
      </c>
      <c r="E224" s="33" t="str">
        <f>IF($C224="","",IFERROR(VLOOKUP($C224,#REF!,3,0),IFERROR(VLOOKUP($C224,#REF!,3,0),"")))</f>
        <v/>
      </c>
      <c r="F224" s="45"/>
      <c r="G224" s="45"/>
      <c r="H224" s="45" t="str">
        <f>IF(F224="","",#REF!+#REF!)</f>
        <v/>
      </c>
      <c r="I224" s="53"/>
      <c r="J224" s="53" t="str">
        <f t="shared" si="32"/>
        <v/>
      </c>
      <c r="K224" s="57"/>
    </row>
    <row r="225" spans="1:11">
      <c r="A225" s="30"/>
      <c r="B225" s="30"/>
      <c r="C225" s="31"/>
      <c r="D225" s="32" t="str">
        <f>IF($C225="","",IFERROR(VLOOKUP($C225,#REF!,2,0),IFERROR(VLOOKUP($C225,#REF!,2,0),"")))</f>
        <v/>
      </c>
      <c r="E225" s="33" t="str">
        <f>IF($C225="","",IFERROR(VLOOKUP($C225,#REF!,3,0),IFERROR(VLOOKUP($C225,#REF!,3,0),"")))</f>
        <v/>
      </c>
      <c r="F225" s="45"/>
      <c r="G225" s="45"/>
      <c r="H225" s="45" t="str">
        <f>IF(F225="","",#REF!+#REF!)</f>
        <v/>
      </c>
      <c r="I225" s="53"/>
      <c r="J225" s="53" t="str">
        <f t="shared" si="32"/>
        <v/>
      </c>
      <c r="K225" s="57"/>
    </row>
    <row r="226" spans="1:11" ht="15" customHeight="1">
      <c r="A226" s="30"/>
      <c r="B226" s="30"/>
      <c r="C226" s="31"/>
      <c r="D226" s="32" t="str">
        <f>IF($C226="","",IFERROR(VLOOKUP($C226,#REF!,2,0),IFERROR(VLOOKUP($C226,#REF!,2,0),"")))</f>
        <v/>
      </c>
      <c r="E226" s="33" t="str">
        <f>IF($C226="","",IFERROR(VLOOKUP($C226,#REF!,3,0),IFERROR(VLOOKUP($C226,#REF!,3,0),"")))</f>
        <v/>
      </c>
      <c r="F226" s="45"/>
      <c r="G226" s="45"/>
      <c r="H226" s="45" t="str">
        <f>IF(F226="","",#REF!+#REF!)</f>
        <v/>
      </c>
      <c r="I226" s="53"/>
      <c r="J226" s="53" t="str">
        <f t="shared" si="32"/>
        <v/>
      </c>
      <c r="K226" s="57"/>
    </row>
    <row r="227" spans="1:11" ht="15" customHeight="1">
      <c r="A227" s="30"/>
      <c r="B227" s="30"/>
      <c r="C227" s="31"/>
      <c r="D227" s="32" t="str">
        <f>IF($C227="","",IFERROR(VLOOKUP($C227,#REF!,2,0),IFERROR(VLOOKUP($C227,#REF!,2,0),"")))</f>
        <v/>
      </c>
      <c r="E227" s="33" t="str">
        <f>IF($C227="","",IFERROR(VLOOKUP($C227,#REF!,3,0),IFERROR(VLOOKUP($C227,#REF!,3,0),"")))</f>
        <v/>
      </c>
      <c r="F227" s="45"/>
      <c r="G227" s="45"/>
      <c r="H227" s="45" t="str">
        <f>IF(F227="","",#REF!+#REF!)</f>
        <v/>
      </c>
      <c r="I227" s="53"/>
      <c r="J227" s="53" t="str">
        <f t="shared" si="32"/>
        <v/>
      </c>
      <c r="K227" s="57"/>
    </row>
    <row r="228" spans="1:11" ht="15" customHeight="1">
      <c r="A228" s="30"/>
      <c r="B228" s="30"/>
      <c r="C228" s="31"/>
      <c r="D228" s="32" t="str">
        <f>IF($C228="","",IFERROR(VLOOKUP($C228,#REF!,2,0),IFERROR(VLOOKUP($C228,#REF!,2,0),"")))</f>
        <v/>
      </c>
      <c r="E228" s="33" t="str">
        <f>IF($C228="","",IFERROR(VLOOKUP($C228,#REF!,3,0),IFERROR(VLOOKUP($C228,#REF!,3,0),"")))</f>
        <v/>
      </c>
      <c r="F228" s="45"/>
      <c r="G228" s="45"/>
      <c r="H228" s="45" t="str">
        <f>IF(F228="","",#REF!+#REF!)</f>
        <v/>
      </c>
      <c r="I228" s="53"/>
      <c r="J228" s="53" t="str">
        <f t="shared" si="32"/>
        <v/>
      </c>
      <c r="K228" s="57"/>
    </row>
    <row r="229" spans="1:11" ht="15" customHeight="1">
      <c r="A229" s="30"/>
      <c r="B229" s="30"/>
      <c r="C229" s="31"/>
      <c r="D229" s="32" t="str">
        <f>IF($C229="","",IFERROR(VLOOKUP($C229,#REF!,2,0),IFERROR(VLOOKUP($C229,#REF!,2,0),"")))</f>
        <v/>
      </c>
      <c r="E229" s="33" t="str">
        <f>IF($C229="","",IFERROR(VLOOKUP($C229,#REF!,3,0),IFERROR(VLOOKUP($C229,#REF!,3,0),"")))</f>
        <v/>
      </c>
      <c r="F229" s="45"/>
      <c r="G229" s="45"/>
      <c r="H229" s="45" t="str">
        <f>IF(F229="","",#REF!+#REF!)</f>
        <v/>
      </c>
      <c r="I229" s="53"/>
      <c r="J229" s="53" t="str">
        <f t="shared" si="32"/>
        <v/>
      </c>
      <c r="K229" s="57"/>
    </row>
    <row r="230" spans="1:11" ht="15" customHeight="1">
      <c r="A230" s="30"/>
      <c r="B230" s="30"/>
      <c r="C230" s="31"/>
      <c r="D230" s="32" t="str">
        <f>IF($C230="","",IFERROR(VLOOKUP($C230,#REF!,2,0),IFERROR(VLOOKUP($C230,#REF!,2,0),"")))</f>
        <v/>
      </c>
      <c r="E230" s="33" t="str">
        <f>IF($C230="","",IFERROR(VLOOKUP($C230,#REF!,3,0),IFERROR(VLOOKUP($C230,#REF!,3,0),"")))</f>
        <v/>
      </c>
      <c r="F230" s="45"/>
      <c r="G230" s="45"/>
      <c r="H230" s="45" t="str">
        <f>IF(F230="","",#REF!+#REF!)</f>
        <v/>
      </c>
      <c r="I230" s="53"/>
      <c r="J230" s="53" t="str">
        <f t="shared" si="32"/>
        <v/>
      </c>
      <c r="K230" s="57"/>
    </row>
    <row r="231" spans="1:11" ht="15" customHeight="1">
      <c r="A231" s="30"/>
      <c r="B231" s="30"/>
      <c r="C231" s="31"/>
      <c r="D231" s="32" t="str">
        <f>IF($C231="","",IFERROR(VLOOKUP($C231,#REF!,2,0),IFERROR(VLOOKUP($C231,#REF!,2,0),"")))</f>
        <v/>
      </c>
      <c r="E231" s="33" t="str">
        <f>IF($C231="","",IFERROR(VLOOKUP($C231,#REF!,3,0),IFERROR(VLOOKUP($C231,#REF!,3,0),"")))</f>
        <v/>
      </c>
      <c r="F231" s="45"/>
      <c r="G231" s="45"/>
      <c r="H231" s="45" t="str">
        <f>IF(F231="","",#REF!+#REF!)</f>
        <v/>
      </c>
      <c r="I231" s="53"/>
      <c r="J231" s="53" t="str">
        <f t="shared" si="32"/>
        <v/>
      </c>
      <c r="K231" s="57"/>
    </row>
    <row r="232" spans="1:11" ht="15" customHeight="1">
      <c r="A232" s="30"/>
      <c r="B232" s="30"/>
      <c r="C232" s="31"/>
      <c r="D232" s="32" t="str">
        <f>IF($C232="","",IFERROR(VLOOKUP($C232,#REF!,2,0),IFERROR(VLOOKUP($C232,#REF!,2,0),"")))</f>
        <v/>
      </c>
      <c r="E232" s="33" t="str">
        <f>IF($C232="","",IFERROR(VLOOKUP($C232,#REF!,3,0),IFERROR(VLOOKUP($C232,#REF!,3,0),"")))</f>
        <v/>
      </c>
      <c r="F232" s="45"/>
      <c r="G232" s="45"/>
      <c r="H232" s="45" t="str">
        <f>IF(F232="","",#REF!+#REF!)</f>
        <v/>
      </c>
      <c r="I232" s="53"/>
      <c r="J232" s="53" t="str">
        <f t="shared" si="32"/>
        <v/>
      </c>
      <c r="K232" s="57"/>
    </row>
    <row r="233" spans="1:11" ht="15" customHeight="1">
      <c r="A233" s="30"/>
      <c r="B233" s="30"/>
      <c r="C233" s="31"/>
      <c r="D233" s="32" t="str">
        <f>IF($C233="","",IFERROR(VLOOKUP($C233,#REF!,2,0),IFERROR(VLOOKUP($C233,#REF!,2,0),"")))</f>
        <v/>
      </c>
      <c r="E233" s="33" t="str">
        <f>IF($C233="","",IFERROR(VLOOKUP($C233,#REF!,3,0),IFERROR(VLOOKUP($C233,#REF!,3,0),"")))</f>
        <v/>
      </c>
      <c r="F233" s="45"/>
      <c r="G233" s="45"/>
      <c r="H233" s="45" t="str">
        <f>IF(F233="","",#REF!+#REF!)</f>
        <v/>
      </c>
      <c r="I233" s="53"/>
      <c r="J233" s="53" t="str">
        <f t="shared" si="32"/>
        <v/>
      </c>
      <c r="K233" s="57"/>
    </row>
    <row r="234" spans="1:11" ht="15" customHeight="1">
      <c r="A234" s="30"/>
      <c r="B234" s="30"/>
      <c r="C234" s="31"/>
      <c r="D234" s="32" t="str">
        <f>IF($C234="","",IFERROR(VLOOKUP($C234,#REF!,2,0),IFERROR(VLOOKUP($C234,#REF!,2,0),"")))</f>
        <v/>
      </c>
      <c r="E234" s="33" t="str">
        <f>IF($C234="","",IFERROR(VLOOKUP($C234,#REF!,3,0),IFERROR(VLOOKUP($C234,#REF!,3,0),"")))</f>
        <v/>
      </c>
      <c r="F234" s="45"/>
      <c r="G234" s="45"/>
      <c r="H234" s="45" t="str">
        <f>IF(F234="","",#REF!+#REF!)</f>
        <v/>
      </c>
      <c r="I234" s="53"/>
      <c r="J234" s="53" t="str">
        <f t="shared" si="32"/>
        <v/>
      </c>
      <c r="K234" s="57"/>
    </row>
    <row r="235" spans="1:11" ht="15" customHeight="1">
      <c r="A235" s="30"/>
      <c r="B235" s="30"/>
      <c r="C235" s="31"/>
      <c r="D235" s="32" t="str">
        <f>IF($C235="","",IFERROR(VLOOKUP($C235,#REF!,2,0),IFERROR(VLOOKUP($C235,#REF!,2,0),"")))</f>
        <v/>
      </c>
      <c r="E235" s="33" t="str">
        <f>IF($C235="","",IFERROR(VLOOKUP($C235,#REF!,3,0),IFERROR(VLOOKUP($C235,#REF!,3,0),"")))</f>
        <v/>
      </c>
      <c r="F235" s="45"/>
      <c r="G235" s="45"/>
      <c r="H235" s="45" t="str">
        <f>IF(F235="","",#REF!+#REF!)</f>
        <v/>
      </c>
      <c r="I235" s="53"/>
      <c r="J235" s="53" t="str">
        <f t="shared" si="32"/>
        <v/>
      </c>
      <c r="K235" s="57"/>
    </row>
    <row r="236" spans="1:11" ht="15" customHeight="1">
      <c r="A236" s="30"/>
      <c r="B236" s="30"/>
      <c r="C236" s="31"/>
      <c r="D236" s="32" t="str">
        <f>IF($C236="","",IFERROR(VLOOKUP($C236,#REF!,2,0),IFERROR(VLOOKUP($C236,#REF!,2,0),"")))</f>
        <v/>
      </c>
      <c r="E236" s="33" t="str">
        <f>IF($C236="","",IFERROR(VLOOKUP($C236,#REF!,3,0),IFERROR(VLOOKUP($C236,#REF!,3,0),"")))</f>
        <v/>
      </c>
      <c r="F236" s="45"/>
      <c r="G236" s="45"/>
      <c r="H236" s="45" t="str">
        <f>IF(F236="","",#REF!+#REF!)</f>
        <v/>
      </c>
      <c r="I236" s="53"/>
      <c r="J236" s="53" t="str">
        <f t="shared" si="32"/>
        <v/>
      </c>
      <c r="K236" s="57"/>
    </row>
    <row r="237" spans="1:11" ht="15" customHeight="1">
      <c r="A237" s="30"/>
      <c r="B237" s="30"/>
      <c r="C237" s="31"/>
      <c r="D237" s="32" t="str">
        <f>IF($C237="","",IFERROR(VLOOKUP($C237,#REF!,2,0),IFERROR(VLOOKUP($C237,#REF!,2,0),"")))</f>
        <v/>
      </c>
      <c r="E237" s="33" t="str">
        <f>IF($C237="","",IFERROR(VLOOKUP($C237,#REF!,3,0),IFERROR(VLOOKUP($C237,#REF!,3,0),"")))</f>
        <v/>
      </c>
      <c r="F237" s="45"/>
      <c r="G237" s="45"/>
      <c r="H237" s="45" t="str">
        <f>IF(F237="","",#REF!+#REF!)</f>
        <v/>
      </c>
      <c r="I237" s="53"/>
      <c r="J237" s="53" t="str">
        <f t="shared" si="32"/>
        <v/>
      </c>
      <c r="K237" s="57"/>
    </row>
    <row r="238" spans="1:11" ht="15" customHeight="1">
      <c r="A238" s="30"/>
      <c r="B238" s="30"/>
      <c r="C238" s="31"/>
      <c r="D238" s="32" t="str">
        <f>IF($C238="","",IFERROR(VLOOKUP($C238,#REF!,2,0),IFERROR(VLOOKUP($C238,#REF!,2,0),"")))</f>
        <v/>
      </c>
      <c r="E238" s="33" t="str">
        <f>IF($C238="","",IFERROR(VLOOKUP($C238,#REF!,3,0),IFERROR(VLOOKUP($C238,#REF!,3,0),"")))</f>
        <v/>
      </c>
      <c r="F238" s="45"/>
      <c r="G238" s="45"/>
      <c r="H238" s="45" t="str">
        <f>IF(F238="","",#REF!+#REF!)</f>
        <v/>
      </c>
      <c r="I238" s="53"/>
      <c r="J238" s="53" t="str">
        <f t="shared" si="32"/>
        <v/>
      </c>
      <c r="K238" s="57"/>
    </row>
    <row r="239" spans="1:11" ht="15" customHeight="1">
      <c r="A239" s="30"/>
      <c r="B239" s="30"/>
      <c r="C239" s="31"/>
      <c r="D239" s="32" t="str">
        <f>IF($C239="","",IFERROR(VLOOKUP($C239,#REF!,2,0),IFERROR(VLOOKUP($C239,#REF!,2,0),"")))</f>
        <v/>
      </c>
      <c r="E239" s="33" t="str">
        <f>IF($C239="","",IFERROR(VLOOKUP($C239,#REF!,3,0),IFERROR(VLOOKUP($C239,#REF!,3,0),"")))</f>
        <v/>
      </c>
      <c r="F239" s="45"/>
      <c r="G239" s="45"/>
      <c r="H239" s="45" t="str">
        <f>IF(F239="","",#REF!+#REF!)</f>
        <v/>
      </c>
      <c r="I239" s="53"/>
      <c r="J239" s="53" t="str">
        <f t="shared" si="32"/>
        <v/>
      </c>
      <c r="K239" s="57"/>
    </row>
    <row r="240" spans="1:11" ht="15" customHeight="1">
      <c r="A240" s="30"/>
      <c r="B240" s="30"/>
      <c r="C240" s="31"/>
      <c r="D240" s="32" t="str">
        <f>IF($C240="","",IFERROR(VLOOKUP($C240,#REF!,2,0),IFERROR(VLOOKUP($C240,#REF!,2,0),"")))</f>
        <v/>
      </c>
      <c r="E240" s="33" t="str">
        <f>IF($C240="","",IFERROR(VLOOKUP($C240,#REF!,3,0),IFERROR(VLOOKUP($C240,#REF!,3,0),"")))</f>
        <v/>
      </c>
      <c r="F240" s="45"/>
      <c r="G240" s="45"/>
      <c r="H240" s="45" t="str">
        <f>IF(F240="","",#REF!+#REF!)</f>
        <v/>
      </c>
      <c r="I240" s="53"/>
      <c r="J240" s="53" t="str">
        <f t="shared" si="32"/>
        <v/>
      </c>
      <c r="K240" s="57"/>
    </row>
    <row r="241" spans="1:11" ht="15" customHeight="1">
      <c r="A241" s="30"/>
      <c r="B241" s="30"/>
      <c r="C241" s="31"/>
      <c r="D241" s="32" t="str">
        <f>IF($C241="","",IFERROR(VLOOKUP($C241,#REF!,2,0),IFERROR(VLOOKUP($C241,#REF!,2,0),"")))</f>
        <v/>
      </c>
      <c r="E241" s="33" t="str">
        <f>IF($C241="","",IFERROR(VLOOKUP($C241,#REF!,3,0),IFERROR(VLOOKUP($C241,#REF!,3,0),"")))</f>
        <v/>
      </c>
      <c r="F241" s="45"/>
      <c r="G241" s="45"/>
      <c r="H241" s="45" t="str">
        <f>IF(F241="","",#REF!+#REF!)</f>
        <v/>
      </c>
      <c r="I241" s="53"/>
      <c r="J241" s="53" t="str">
        <f t="shared" si="32"/>
        <v/>
      </c>
      <c r="K241" s="57"/>
    </row>
    <row r="242" spans="1:11" ht="15" customHeight="1">
      <c r="A242" s="30"/>
      <c r="B242" s="30"/>
      <c r="C242" s="31"/>
      <c r="D242" s="32" t="str">
        <f>IF($C242="","",IFERROR(VLOOKUP($C242,#REF!,2,0),IFERROR(VLOOKUP($C242,#REF!,2,0),"")))</f>
        <v/>
      </c>
      <c r="E242" s="33" t="str">
        <f>IF($C242="","",IFERROR(VLOOKUP($C242,#REF!,3,0),IFERROR(VLOOKUP($C242,#REF!,3,0),"")))</f>
        <v/>
      </c>
      <c r="F242" s="45"/>
      <c r="G242" s="45"/>
      <c r="H242" s="45" t="str">
        <f>IF(F242="","",#REF!+#REF!)</f>
        <v/>
      </c>
      <c r="I242" s="53"/>
      <c r="J242" s="53" t="str">
        <f t="shared" si="32"/>
        <v/>
      </c>
      <c r="K242" s="57"/>
    </row>
    <row r="243" spans="1:11" ht="15" customHeight="1">
      <c r="A243" s="30"/>
      <c r="B243" s="30"/>
      <c r="C243" s="31"/>
      <c r="D243" s="32" t="str">
        <f>IF($C243="","",IFERROR(VLOOKUP($C243,#REF!,2,0),IFERROR(VLOOKUP($C243,#REF!,2,0),"")))</f>
        <v/>
      </c>
      <c r="E243" s="33" t="str">
        <f>IF($C243="","",IFERROR(VLOOKUP($C243,#REF!,3,0),IFERROR(VLOOKUP($C243,#REF!,3,0),"")))</f>
        <v/>
      </c>
      <c r="F243" s="45"/>
      <c r="G243" s="45"/>
      <c r="H243" s="45" t="str">
        <f>IF(F243="","",#REF!+#REF!)</f>
        <v/>
      </c>
      <c r="I243" s="53"/>
      <c r="J243" s="53" t="str">
        <f t="shared" si="32"/>
        <v/>
      </c>
      <c r="K243" s="57"/>
    </row>
    <row r="244" spans="1:11" ht="15" customHeight="1">
      <c r="A244" s="30"/>
      <c r="B244" s="30"/>
      <c r="C244" s="31"/>
      <c r="D244" s="32" t="str">
        <f>IF($C244="","",IFERROR(VLOOKUP($C244,#REF!,2,0),IFERROR(VLOOKUP($C244,#REF!,2,0),"")))</f>
        <v/>
      </c>
      <c r="E244" s="33" t="str">
        <f>IF($C244="","",IFERROR(VLOOKUP($C244,#REF!,3,0),IFERROR(VLOOKUP($C244,#REF!,3,0),"")))</f>
        <v/>
      </c>
      <c r="F244" s="45"/>
      <c r="G244" s="45"/>
      <c r="H244" s="45" t="str">
        <f>IF(F244="","",#REF!+#REF!)</f>
        <v/>
      </c>
      <c r="I244" s="53"/>
      <c r="J244" s="53" t="str">
        <f t="shared" si="32"/>
        <v/>
      </c>
      <c r="K244" s="57"/>
    </row>
    <row r="245" spans="1:11" ht="15" customHeight="1">
      <c r="A245" s="30"/>
      <c r="B245" s="30"/>
      <c r="C245" s="31"/>
      <c r="D245" s="32" t="str">
        <f>IF($C245="","",IFERROR(VLOOKUP($C245,#REF!,2,0),IFERROR(VLOOKUP($C245,#REF!,2,0),"")))</f>
        <v/>
      </c>
      <c r="E245" s="33" t="str">
        <f>IF($C245="","",IFERROR(VLOOKUP($C245,#REF!,3,0),IFERROR(VLOOKUP($C245,#REF!,3,0),"")))</f>
        <v/>
      </c>
      <c r="F245" s="45"/>
      <c r="G245" s="45"/>
      <c r="H245" s="45" t="str">
        <f>IF(F245="","",#REF!+#REF!)</f>
        <v/>
      </c>
      <c r="I245" s="53"/>
      <c r="J245" s="53" t="str">
        <f t="shared" si="32"/>
        <v/>
      </c>
      <c r="K245" s="57"/>
    </row>
    <row r="246" spans="1:11" ht="15" customHeight="1">
      <c r="A246" s="30"/>
      <c r="B246" s="30"/>
      <c r="C246" s="31"/>
      <c r="D246" s="32" t="str">
        <f>IF($C246="","",IFERROR(VLOOKUP($C246,#REF!,2,0),IFERROR(VLOOKUP($C246,#REF!,2,0),"")))</f>
        <v/>
      </c>
      <c r="E246" s="33" t="str">
        <f>IF($C246="","",IFERROR(VLOOKUP($C246,#REF!,3,0),IFERROR(VLOOKUP($C246,#REF!,3,0),"")))</f>
        <v/>
      </c>
      <c r="F246" s="45"/>
      <c r="G246" s="45"/>
      <c r="H246" s="45" t="str">
        <f>IF(F246="","",#REF!+#REF!)</f>
        <v/>
      </c>
      <c r="I246" s="53"/>
      <c r="J246" s="53" t="str">
        <f t="shared" si="32"/>
        <v/>
      </c>
      <c r="K246" s="57"/>
    </row>
    <row r="247" spans="1:11" ht="15" customHeight="1">
      <c r="A247" s="30"/>
      <c r="B247" s="30"/>
      <c r="C247" s="31"/>
      <c r="D247" s="32" t="str">
        <f>IF($C247="","",IFERROR(VLOOKUP($C247,#REF!,2,0),IFERROR(VLOOKUP($C247,#REF!,2,0),"")))</f>
        <v/>
      </c>
      <c r="E247" s="33" t="str">
        <f>IF($C247="","",IFERROR(VLOOKUP($C247,#REF!,3,0),IFERROR(VLOOKUP($C247,#REF!,3,0),"")))</f>
        <v/>
      </c>
      <c r="F247" s="45"/>
      <c r="G247" s="45"/>
      <c r="H247" s="45" t="str">
        <f>IF(F247="","",#REF!+#REF!)</f>
        <v/>
      </c>
      <c r="I247" s="53"/>
      <c r="J247" s="53" t="str">
        <f t="shared" si="32"/>
        <v/>
      </c>
      <c r="K247" s="57"/>
    </row>
    <row r="248" spans="1:11" ht="15" customHeight="1">
      <c r="A248" s="30"/>
      <c r="B248" s="30"/>
      <c r="C248" s="31"/>
      <c r="D248" s="32" t="str">
        <f>IF($C248="","",IFERROR(VLOOKUP($C248,#REF!,2,0),IFERROR(VLOOKUP($C248,#REF!,2,0),"")))</f>
        <v/>
      </c>
      <c r="E248" s="33" t="str">
        <f>IF($C248="","",IFERROR(VLOOKUP($C248,#REF!,3,0),IFERROR(VLOOKUP($C248,#REF!,3,0),"")))</f>
        <v/>
      </c>
      <c r="F248" s="45"/>
      <c r="G248" s="45"/>
      <c r="H248" s="45" t="str">
        <f>IF(F248="","",#REF!+#REF!)</f>
        <v/>
      </c>
      <c r="I248" s="53"/>
      <c r="J248" s="53" t="str">
        <f t="shared" si="32"/>
        <v/>
      </c>
      <c r="K248" s="57"/>
    </row>
    <row r="249" spans="1:11" ht="15" customHeight="1">
      <c r="A249" s="30"/>
      <c r="B249" s="30"/>
      <c r="C249" s="31"/>
      <c r="D249" s="32" t="str">
        <f>IF($C249="","",IFERROR(VLOOKUP($C249,#REF!,2,0),IFERROR(VLOOKUP($C249,#REF!,2,0),"")))</f>
        <v/>
      </c>
      <c r="E249" s="33" t="str">
        <f>IF($C249="","",IFERROR(VLOOKUP($C249,#REF!,3,0),IFERROR(VLOOKUP($C249,#REF!,3,0),"")))</f>
        <v/>
      </c>
      <c r="F249" s="45"/>
      <c r="G249" s="45"/>
      <c r="H249" s="45" t="str">
        <f>IF(F249="","",#REF!+#REF!)</f>
        <v/>
      </c>
      <c r="I249" s="53"/>
      <c r="J249" s="53" t="str">
        <f t="shared" si="32"/>
        <v/>
      </c>
      <c r="K249" s="57"/>
    </row>
    <row r="250" spans="1:11" ht="15" customHeight="1">
      <c r="A250" s="30"/>
      <c r="B250" s="30"/>
      <c r="C250" s="31"/>
      <c r="D250" s="32" t="str">
        <f>IF($C250="","",IFERROR(VLOOKUP($C250,#REF!,2,0),IFERROR(VLOOKUP($C250,#REF!,2,0),"")))</f>
        <v/>
      </c>
      <c r="E250" s="33" t="str">
        <f>IF($C250="","",IFERROR(VLOOKUP($C250,#REF!,3,0),IFERROR(VLOOKUP($C250,#REF!,3,0),"")))</f>
        <v/>
      </c>
      <c r="F250" s="45"/>
      <c r="G250" s="45"/>
      <c r="H250" s="45" t="str">
        <f>IF(F250="","",#REF!+#REF!)</f>
        <v/>
      </c>
      <c r="I250" s="53"/>
      <c r="J250" s="53" t="str">
        <f t="shared" si="32"/>
        <v/>
      </c>
      <c r="K250" s="57"/>
    </row>
    <row r="251" spans="1:11" ht="15" customHeight="1">
      <c r="A251" s="30"/>
      <c r="B251" s="30"/>
      <c r="C251" s="31"/>
      <c r="D251" s="32" t="str">
        <f>IF($C251="","",IFERROR(VLOOKUP($C251,#REF!,2,0),IFERROR(VLOOKUP($C251,#REF!,2,0),"")))</f>
        <v/>
      </c>
      <c r="E251" s="33" t="str">
        <f>IF($C251="","",IFERROR(VLOOKUP($C251,#REF!,3,0),IFERROR(VLOOKUP($C251,#REF!,3,0),"")))</f>
        <v/>
      </c>
      <c r="F251" s="45"/>
      <c r="G251" s="45"/>
      <c r="H251" s="45" t="str">
        <f>IF(F251="","",#REF!+#REF!)</f>
        <v/>
      </c>
      <c r="I251" s="53"/>
      <c r="J251" s="53" t="str">
        <f t="shared" si="32"/>
        <v/>
      </c>
      <c r="K251" s="57"/>
    </row>
    <row r="252" spans="1:11" ht="15" customHeight="1">
      <c r="A252" s="30"/>
      <c r="B252" s="30"/>
      <c r="C252" s="31"/>
      <c r="D252" s="32" t="str">
        <f>IF($C252="","",IFERROR(VLOOKUP($C252,#REF!,2,0),IFERROR(VLOOKUP($C252,#REF!,2,0),"")))</f>
        <v/>
      </c>
      <c r="E252" s="33" t="str">
        <f>IF($C252="","",IFERROR(VLOOKUP($C252,#REF!,3,0),IFERROR(VLOOKUP($C252,#REF!,3,0),"")))</f>
        <v/>
      </c>
      <c r="F252" s="45"/>
      <c r="G252" s="45"/>
      <c r="H252" s="45" t="str">
        <f>IF(F252="","",#REF!+#REF!)</f>
        <v/>
      </c>
      <c r="I252" s="53"/>
      <c r="J252" s="53" t="str">
        <f t="shared" si="32"/>
        <v/>
      </c>
      <c r="K252" s="57"/>
    </row>
    <row r="253" spans="1:11" ht="15" customHeight="1">
      <c r="A253" s="30"/>
      <c r="B253" s="30"/>
      <c r="C253" s="31"/>
      <c r="D253" s="32" t="str">
        <f>IF($C253="","",IFERROR(VLOOKUP($C253,#REF!,2,0),IFERROR(VLOOKUP($C253,#REF!,2,0),"")))</f>
        <v/>
      </c>
      <c r="E253" s="33" t="str">
        <f>IF($C253="","",IFERROR(VLOOKUP($C253,#REF!,3,0),IFERROR(VLOOKUP($C253,#REF!,3,0),"")))</f>
        <v/>
      </c>
      <c r="F253" s="45"/>
      <c r="G253" s="45"/>
      <c r="H253" s="45" t="str">
        <f>IF(F253="","",#REF!+#REF!)</f>
        <v/>
      </c>
      <c r="I253" s="53"/>
      <c r="J253" s="53" t="str">
        <f t="shared" si="32"/>
        <v/>
      </c>
      <c r="K253" s="57"/>
    </row>
    <row r="254" spans="1:11" ht="15" customHeight="1">
      <c r="A254" s="30"/>
      <c r="B254" s="30"/>
      <c r="C254" s="31"/>
      <c r="D254" s="32" t="str">
        <f>IF($C254="","",IFERROR(VLOOKUP($C254,#REF!,2,0),IFERROR(VLOOKUP($C254,#REF!,2,0),"")))</f>
        <v/>
      </c>
      <c r="E254" s="33" t="str">
        <f>IF($C254="","",IFERROR(VLOOKUP($C254,#REF!,3,0),IFERROR(VLOOKUP($C254,#REF!,3,0),"")))</f>
        <v/>
      </c>
      <c r="F254" s="45"/>
      <c r="G254" s="45"/>
      <c r="H254" s="45" t="str">
        <f>IF(F254="","",#REF!+#REF!)</f>
        <v/>
      </c>
      <c r="I254" s="53"/>
      <c r="J254" s="53" t="str">
        <f t="shared" si="32"/>
        <v/>
      </c>
      <c r="K254" s="57"/>
    </row>
    <row r="255" spans="1:11" ht="15" customHeight="1">
      <c r="A255" s="30"/>
      <c r="B255" s="30"/>
      <c r="C255" s="31"/>
      <c r="D255" s="32" t="str">
        <f>IF($C255="","",IFERROR(VLOOKUP($C255,#REF!,2,0),IFERROR(VLOOKUP($C255,#REF!,2,0),"")))</f>
        <v/>
      </c>
      <c r="E255" s="33" t="str">
        <f>IF($C255="","",IFERROR(VLOOKUP($C255,#REF!,3,0),IFERROR(VLOOKUP($C255,#REF!,3,0),"")))</f>
        <v/>
      </c>
      <c r="F255" s="45"/>
      <c r="G255" s="45"/>
      <c r="H255" s="45" t="str">
        <f>IF(F255="","",#REF!+#REF!)</f>
        <v/>
      </c>
      <c r="I255" s="53"/>
      <c r="J255" s="53" t="str">
        <f t="shared" si="32"/>
        <v/>
      </c>
      <c r="K255" s="57"/>
    </row>
    <row r="256" spans="1:11" ht="15" customHeight="1">
      <c r="A256" s="30"/>
      <c r="B256" s="30"/>
      <c r="C256" s="31"/>
      <c r="D256" s="32" t="str">
        <f>IF($C256="","",IFERROR(VLOOKUP($C256,#REF!,2,0),IFERROR(VLOOKUP($C256,#REF!,2,0),"")))</f>
        <v/>
      </c>
      <c r="E256" s="33" t="str">
        <f>IF($C256="","",IFERROR(VLOOKUP($C256,#REF!,3,0),IFERROR(VLOOKUP($C256,#REF!,3,0),"")))</f>
        <v/>
      </c>
      <c r="F256" s="45"/>
      <c r="G256" s="45"/>
      <c r="H256" s="45" t="str">
        <f>IF(F256="","",#REF!+#REF!)</f>
        <v/>
      </c>
      <c r="I256" s="53"/>
      <c r="J256" s="53" t="str">
        <f t="shared" si="32"/>
        <v/>
      </c>
      <c r="K256" s="57"/>
    </row>
    <row r="257" spans="1:11" ht="15" customHeight="1">
      <c r="A257" s="30"/>
      <c r="B257" s="30"/>
      <c r="C257" s="31"/>
      <c r="D257" s="32" t="str">
        <f>IF($C257="","",IFERROR(VLOOKUP($C257,#REF!,2,0),IFERROR(VLOOKUP($C257,#REF!,2,0),"")))</f>
        <v/>
      </c>
      <c r="E257" s="33" t="str">
        <f>IF($C257="","",IFERROR(VLOOKUP($C257,#REF!,3,0),IFERROR(VLOOKUP($C257,#REF!,3,0),"")))</f>
        <v/>
      </c>
      <c r="F257" s="45"/>
      <c r="G257" s="45"/>
      <c r="H257" s="45" t="str">
        <f>IF(F257="","",#REF!+#REF!)</f>
        <v/>
      </c>
      <c r="I257" s="53"/>
      <c r="J257" s="53" t="str">
        <f t="shared" si="32"/>
        <v/>
      </c>
      <c r="K257" s="57"/>
    </row>
    <row r="258" spans="1:11" ht="15" customHeight="1">
      <c r="A258" s="30"/>
      <c r="B258" s="30"/>
      <c r="C258" s="31"/>
      <c r="D258" s="32" t="str">
        <f>IF($C258="","",IFERROR(VLOOKUP($C258,#REF!,2,0),IFERROR(VLOOKUP($C258,#REF!,2,0),"")))</f>
        <v/>
      </c>
      <c r="E258" s="33" t="str">
        <f>IF($C258="","",IFERROR(VLOOKUP($C258,#REF!,3,0),IFERROR(VLOOKUP($C258,#REF!,3,0),"")))</f>
        <v/>
      </c>
      <c r="F258" s="45"/>
      <c r="G258" s="45"/>
      <c r="H258" s="45" t="str">
        <f>IF(F258="","",#REF!+#REF!)</f>
        <v/>
      </c>
      <c r="I258" s="53"/>
      <c r="J258" s="53" t="str">
        <f t="shared" si="32"/>
        <v/>
      </c>
      <c r="K258" s="57"/>
    </row>
    <row r="259" spans="1:11" ht="15" customHeight="1">
      <c r="A259" s="30"/>
      <c r="B259" s="30"/>
      <c r="C259" s="31"/>
      <c r="D259" s="32" t="str">
        <f>IF($C259="","",IFERROR(VLOOKUP($C259,#REF!,2,0),IFERROR(VLOOKUP($C259,#REF!,2,0),"")))</f>
        <v/>
      </c>
      <c r="E259" s="33" t="str">
        <f>IF($C259="","",IFERROR(VLOOKUP($C259,#REF!,3,0),IFERROR(VLOOKUP($C259,#REF!,3,0),"")))</f>
        <v/>
      </c>
      <c r="F259" s="45"/>
      <c r="G259" s="45"/>
      <c r="H259" s="45" t="str">
        <f>IF(F259="","",#REF!+#REF!)</f>
        <v/>
      </c>
      <c r="I259" s="53"/>
      <c r="J259" s="53" t="str">
        <f t="shared" si="32"/>
        <v/>
      </c>
      <c r="K259" s="57"/>
    </row>
    <row r="260" spans="1:11" ht="15" customHeight="1">
      <c r="A260" s="30"/>
      <c r="B260" s="30"/>
      <c r="C260" s="31"/>
      <c r="D260" s="32" t="str">
        <f>IF($C260="","",IFERROR(VLOOKUP($C260,#REF!,2,0),IFERROR(VLOOKUP($C260,#REF!,2,0),"")))</f>
        <v/>
      </c>
      <c r="E260" s="33" t="str">
        <f>IF($C260="","",IFERROR(VLOOKUP($C260,#REF!,3,0),IFERROR(VLOOKUP($C260,#REF!,3,0),"")))</f>
        <v/>
      </c>
      <c r="F260" s="45"/>
      <c r="G260" s="45"/>
      <c r="H260" s="45" t="str">
        <f>IF(F260="","",#REF!+#REF!)</f>
        <v/>
      </c>
      <c r="I260" s="53"/>
      <c r="J260" s="53" t="str">
        <f t="shared" si="32"/>
        <v/>
      </c>
      <c r="K260" s="57"/>
    </row>
    <row r="261" spans="1:11" ht="15" customHeight="1">
      <c r="A261" s="30"/>
      <c r="B261" s="30"/>
      <c r="C261" s="31"/>
      <c r="D261" s="32" t="str">
        <f>IF($C261="","",IFERROR(VLOOKUP($C261,#REF!,2,0),IFERROR(VLOOKUP($C261,#REF!,2,0),"")))</f>
        <v/>
      </c>
      <c r="E261" s="33" t="str">
        <f>IF($C261="","",IFERROR(VLOOKUP($C261,#REF!,3,0),IFERROR(VLOOKUP($C261,#REF!,3,0),"")))</f>
        <v/>
      </c>
      <c r="F261" s="45"/>
      <c r="G261" s="45"/>
      <c r="H261" s="45" t="str">
        <f>IF(F261="","",#REF!+#REF!)</f>
        <v/>
      </c>
      <c r="I261" s="53"/>
      <c r="J261" s="53" t="str">
        <f t="shared" si="32"/>
        <v/>
      </c>
      <c r="K261" s="57"/>
    </row>
    <row r="262" spans="1:11" ht="15" customHeight="1">
      <c r="A262" s="30"/>
      <c r="B262" s="30"/>
      <c r="C262" s="31"/>
      <c r="D262" s="32" t="str">
        <f>IF($C262="","",IFERROR(VLOOKUP($C262,#REF!,2,0),IFERROR(VLOOKUP($C262,#REF!,2,0),"")))</f>
        <v/>
      </c>
      <c r="E262" s="33" t="str">
        <f>IF($C262="","",IFERROR(VLOOKUP($C262,#REF!,3,0),IFERROR(VLOOKUP($C262,#REF!,3,0),"")))</f>
        <v/>
      </c>
      <c r="F262" s="45"/>
      <c r="G262" s="45"/>
      <c r="H262" s="45" t="str">
        <f>IF(F262="","",#REF!+#REF!)</f>
        <v/>
      </c>
      <c r="I262" s="53"/>
      <c r="J262" s="53" t="str">
        <f t="shared" si="32"/>
        <v/>
      </c>
      <c r="K262" s="57"/>
    </row>
    <row r="263" spans="1:11" ht="15" customHeight="1">
      <c r="A263" s="30"/>
      <c r="B263" s="30"/>
      <c r="C263" s="31"/>
      <c r="D263" s="32" t="str">
        <f>IF($C263="","",IFERROR(VLOOKUP($C263,#REF!,2,0),IFERROR(VLOOKUP($C263,#REF!,2,0),"")))</f>
        <v/>
      </c>
      <c r="E263" s="33" t="str">
        <f>IF($C263="","",IFERROR(VLOOKUP($C263,#REF!,3,0),IFERROR(VLOOKUP($C263,#REF!,3,0),"")))</f>
        <v/>
      </c>
      <c r="F263" s="45"/>
      <c r="G263" s="45"/>
      <c r="H263" s="45" t="str">
        <f>IF(F263="","",#REF!+#REF!)</f>
        <v/>
      </c>
      <c r="I263" s="53"/>
      <c r="J263" s="53" t="str">
        <f t="shared" si="32"/>
        <v/>
      </c>
      <c r="K263" s="57"/>
    </row>
    <row r="264" spans="1:11" ht="15" customHeight="1">
      <c r="A264" s="30"/>
      <c r="B264" s="30"/>
      <c r="C264" s="31"/>
      <c r="D264" s="32" t="str">
        <f>IF($C264="","",IFERROR(VLOOKUP($C264,#REF!,2,0),IFERROR(VLOOKUP($C264,#REF!,2,0),"")))</f>
        <v/>
      </c>
      <c r="E264" s="33" t="str">
        <f>IF($C264="","",IFERROR(VLOOKUP($C264,#REF!,3,0),IFERROR(VLOOKUP($C264,#REF!,3,0),"")))</f>
        <v/>
      </c>
      <c r="F264" s="45"/>
      <c r="G264" s="45"/>
      <c r="H264" s="45" t="str">
        <f>IF(F264="","",#REF!+#REF!)</f>
        <v/>
      </c>
      <c r="I264" s="53"/>
      <c r="J264" s="53" t="str">
        <f t="shared" si="32"/>
        <v/>
      </c>
      <c r="K264" s="57"/>
    </row>
    <row r="265" spans="1:11" ht="15" customHeight="1">
      <c r="A265" s="30"/>
      <c r="B265" s="30"/>
      <c r="C265" s="31"/>
      <c r="D265" s="32" t="str">
        <f>IF($C265="","",IFERROR(VLOOKUP($C265,#REF!,2,0),IFERROR(VLOOKUP($C265,#REF!,2,0),"")))</f>
        <v/>
      </c>
      <c r="E265" s="33" t="str">
        <f>IF($C265="","",IFERROR(VLOOKUP($C265,#REF!,3,0),IFERROR(VLOOKUP($C265,#REF!,3,0),"")))</f>
        <v/>
      </c>
      <c r="F265" s="45"/>
      <c r="G265" s="45"/>
      <c r="H265" s="45" t="str">
        <f>IF(F265="","",#REF!+#REF!)</f>
        <v/>
      </c>
      <c r="I265" s="53"/>
      <c r="J265" s="53" t="str">
        <f t="shared" si="32"/>
        <v/>
      </c>
      <c r="K265" s="57"/>
    </row>
    <row r="266" spans="1:11">
      <c r="A266" s="30"/>
      <c r="B266" s="30"/>
      <c r="C266" s="31"/>
      <c r="D266" s="32" t="str">
        <f>IF($C266="","",IFERROR(VLOOKUP($C266,#REF!,2,0),IFERROR(VLOOKUP($C266,#REF!,2,0),"")))</f>
        <v/>
      </c>
      <c r="E266" s="33" t="str">
        <f>IF($C266="","",IFERROR(VLOOKUP($C266,#REF!,3,0),IFERROR(VLOOKUP($C266,#REF!,3,0),"")))</f>
        <v/>
      </c>
      <c r="F266" s="45"/>
      <c r="G266" s="45"/>
      <c r="H266" s="45" t="str">
        <f>IF(F266="","",#REF!+#REF!)</f>
        <v/>
      </c>
      <c r="I266" s="53"/>
      <c r="J266" s="53" t="str">
        <f t="shared" si="32"/>
        <v/>
      </c>
      <c r="K266" s="57"/>
    </row>
    <row r="267" spans="1:11" ht="15" customHeight="1">
      <c r="A267" s="30"/>
      <c r="B267" s="30"/>
      <c r="C267" s="31"/>
      <c r="D267" s="32" t="str">
        <f>IF($C267="","",IFERROR(VLOOKUP($C267,#REF!,2,0),IFERROR(VLOOKUP($C267,#REF!,2,0),"")))</f>
        <v/>
      </c>
      <c r="E267" s="33" t="str">
        <f>IF($C267="","",IFERROR(VLOOKUP($C267,#REF!,3,0),IFERROR(VLOOKUP($C267,#REF!,3,0),"")))</f>
        <v/>
      </c>
      <c r="F267" s="45"/>
      <c r="G267" s="45"/>
      <c r="H267" s="45" t="str">
        <f>IF(F267="","",#REF!+#REF!)</f>
        <v/>
      </c>
      <c r="I267" s="53"/>
      <c r="J267" s="53" t="str">
        <f t="shared" si="32"/>
        <v/>
      </c>
      <c r="K267" s="57"/>
    </row>
    <row r="268" spans="1:11" ht="15" customHeight="1">
      <c r="A268" s="30"/>
      <c r="B268" s="30"/>
      <c r="C268" s="31"/>
      <c r="D268" s="32" t="str">
        <f>IF($C268="","",IFERROR(VLOOKUP($C268,#REF!,2,0),IFERROR(VLOOKUP($C268,#REF!,2,0),"")))</f>
        <v/>
      </c>
      <c r="E268" s="33" t="str">
        <f>IF($C268="","",IFERROR(VLOOKUP($C268,#REF!,3,0),IFERROR(VLOOKUP($C268,#REF!,3,0),"")))</f>
        <v/>
      </c>
      <c r="F268" s="45"/>
      <c r="G268" s="45"/>
      <c r="H268" s="45" t="str">
        <f>IF(F268="","",#REF!+#REF!)</f>
        <v/>
      </c>
      <c r="I268" s="53"/>
      <c r="J268" s="53" t="str">
        <f t="shared" si="32"/>
        <v/>
      </c>
      <c r="K268" s="57"/>
    </row>
    <row r="269" spans="1:11" ht="15" customHeight="1">
      <c r="A269" s="30"/>
      <c r="B269" s="30"/>
      <c r="C269" s="31"/>
      <c r="D269" s="32" t="str">
        <f>IF($C269="","",IFERROR(VLOOKUP($C269,#REF!,2,0),IFERROR(VLOOKUP($C269,#REF!,2,0),"")))</f>
        <v/>
      </c>
      <c r="E269" s="33" t="str">
        <f>IF($C269="","",IFERROR(VLOOKUP($C269,#REF!,3,0),IFERROR(VLOOKUP($C269,#REF!,3,0),"")))</f>
        <v/>
      </c>
      <c r="F269" s="45"/>
      <c r="G269" s="45"/>
      <c r="H269" s="45" t="str">
        <f>IF(F269="","",#REF!+#REF!)</f>
        <v/>
      </c>
      <c r="I269" s="53"/>
      <c r="J269" s="53" t="str">
        <f t="shared" si="32"/>
        <v/>
      </c>
      <c r="K269" s="57"/>
    </row>
    <row r="270" spans="1:11" ht="15" customHeight="1">
      <c r="A270" s="30"/>
      <c r="B270" s="30"/>
      <c r="C270" s="31"/>
      <c r="D270" s="32" t="str">
        <f>IF($C270="","",IFERROR(VLOOKUP($C270,#REF!,2,0),IFERROR(VLOOKUP($C270,#REF!,2,0),"")))</f>
        <v/>
      </c>
      <c r="E270" s="33" t="str">
        <f>IF($C270="","",IFERROR(VLOOKUP($C270,#REF!,3,0),IFERROR(VLOOKUP($C270,#REF!,3,0),"")))</f>
        <v/>
      </c>
      <c r="F270" s="45"/>
      <c r="G270" s="45"/>
      <c r="H270" s="45" t="str">
        <f>IF(F270="","",#REF!+#REF!)</f>
        <v/>
      </c>
      <c r="I270" s="53"/>
      <c r="J270" s="53" t="str">
        <f t="shared" si="32"/>
        <v/>
      </c>
      <c r="K270" s="57"/>
    </row>
    <row r="271" spans="1:11" ht="15" customHeight="1">
      <c r="A271" s="30"/>
      <c r="B271" s="30"/>
      <c r="C271" s="31"/>
      <c r="D271" s="32" t="str">
        <f>IF($C271="","",IFERROR(VLOOKUP($C271,#REF!,2,0),IFERROR(VLOOKUP($C271,#REF!,2,0),"")))</f>
        <v/>
      </c>
      <c r="E271" s="33" t="str">
        <f>IF($C271="","",IFERROR(VLOOKUP($C271,#REF!,3,0),IFERROR(VLOOKUP($C271,#REF!,3,0),"")))</f>
        <v/>
      </c>
      <c r="F271" s="45"/>
      <c r="G271" s="45"/>
      <c r="H271" s="45" t="str">
        <f>IF(F271="","",#REF!+#REF!)</f>
        <v/>
      </c>
      <c r="I271" s="53"/>
      <c r="J271" s="53" t="str">
        <f t="shared" si="32"/>
        <v/>
      </c>
      <c r="K271" s="57"/>
    </row>
    <row r="272" spans="1:11" ht="15" customHeight="1">
      <c r="A272" s="30"/>
      <c r="B272" s="30"/>
      <c r="C272" s="31"/>
      <c r="D272" s="32" t="str">
        <f>IF($C272="","",IFERROR(VLOOKUP($C272,#REF!,2,0),IFERROR(VLOOKUP($C272,#REF!,2,0),"")))</f>
        <v/>
      </c>
      <c r="E272" s="33" t="str">
        <f>IF($C272="","",IFERROR(VLOOKUP($C272,#REF!,3,0),IFERROR(VLOOKUP($C272,#REF!,3,0),"")))</f>
        <v/>
      </c>
      <c r="F272" s="45"/>
      <c r="G272" s="45"/>
      <c r="H272" s="45" t="str">
        <f>IF(F272="","",#REF!+#REF!)</f>
        <v/>
      </c>
      <c r="I272" s="53"/>
      <c r="J272" s="53" t="str">
        <f t="shared" ref="J272:J335" si="33">IF(F272="","",ROUND((F272*H272),2))</f>
        <v/>
      </c>
      <c r="K272" s="57"/>
    </row>
    <row r="273" spans="1:11">
      <c r="A273" s="30"/>
      <c r="B273" s="30"/>
      <c r="C273" s="31"/>
      <c r="D273" s="32" t="str">
        <f>IF($C273="","",IFERROR(VLOOKUP($C273,#REF!,2,0),IFERROR(VLOOKUP($C273,#REF!,2,0),"")))</f>
        <v/>
      </c>
      <c r="E273" s="33" t="str">
        <f>IF($C273="","",IFERROR(VLOOKUP($C273,#REF!,3,0),IFERROR(VLOOKUP($C273,#REF!,3,0),"")))</f>
        <v/>
      </c>
      <c r="F273" s="45"/>
      <c r="G273" s="45"/>
      <c r="H273" s="45" t="str">
        <f>IF(F273="","",#REF!+#REF!)</f>
        <v/>
      </c>
      <c r="I273" s="53"/>
      <c r="J273" s="53" t="str">
        <f t="shared" si="33"/>
        <v/>
      </c>
      <c r="K273" s="57"/>
    </row>
    <row r="274" spans="1:11" ht="15" customHeight="1">
      <c r="A274" s="30"/>
      <c r="B274" s="30"/>
      <c r="C274" s="31"/>
      <c r="D274" s="32" t="str">
        <f>IF($C274="","",IFERROR(VLOOKUP($C274,#REF!,2,0),IFERROR(VLOOKUP($C274,#REF!,2,0),"")))</f>
        <v/>
      </c>
      <c r="E274" s="33" t="str">
        <f>IF($C274="","",IFERROR(VLOOKUP($C274,#REF!,3,0),IFERROR(VLOOKUP($C274,#REF!,3,0),"")))</f>
        <v/>
      </c>
      <c r="F274" s="45"/>
      <c r="G274" s="45"/>
      <c r="H274" s="45" t="str">
        <f>IF(F274="","",#REF!+#REF!)</f>
        <v/>
      </c>
      <c r="I274" s="53"/>
      <c r="J274" s="53" t="str">
        <f t="shared" si="33"/>
        <v/>
      </c>
      <c r="K274" s="57"/>
    </row>
    <row r="275" spans="1:11" ht="15" customHeight="1">
      <c r="A275" s="30"/>
      <c r="B275" s="30"/>
      <c r="C275" s="31"/>
      <c r="D275" s="32" t="str">
        <f>IF($C275="","",IFERROR(VLOOKUP($C275,#REF!,2,0),IFERROR(VLOOKUP($C275,#REF!,2,0),"")))</f>
        <v/>
      </c>
      <c r="E275" s="33" t="str">
        <f>IF($C275="","",IFERROR(VLOOKUP($C275,#REF!,3,0),IFERROR(VLOOKUP($C275,#REF!,3,0),"")))</f>
        <v/>
      </c>
      <c r="F275" s="45"/>
      <c r="G275" s="45"/>
      <c r="H275" s="45" t="str">
        <f>IF(F275="","",#REF!+#REF!)</f>
        <v/>
      </c>
      <c r="I275" s="53"/>
      <c r="J275" s="53" t="str">
        <f t="shared" si="33"/>
        <v/>
      </c>
      <c r="K275" s="57"/>
    </row>
    <row r="276" spans="1:11" ht="15" customHeight="1">
      <c r="A276" s="30"/>
      <c r="B276" s="30"/>
      <c r="C276" s="31"/>
      <c r="D276" s="32" t="str">
        <f>IF($C276="","",IFERROR(VLOOKUP($C276,#REF!,2,0),IFERROR(VLOOKUP($C276,#REF!,2,0),"")))</f>
        <v/>
      </c>
      <c r="E276" s="33" t="str">
        <f>IF($C276="","",IFERROR(VLOOKUP($C276,#REF!,3,0),IFERROR(VLOOKUP($C276,#REF!,3,0),"")))</f>
        <v/>
      </c>
      <c r="F276" s="45"/>
      <c r="G276" s="45"/>
      <c r="H276" s="45" t="str">
        <f>IF(F276="","",#REF!+#REF!)</f>
        <v/>
      </c>
      <c r="I276" s="53"/>
      <c r="J276" s="53" t="str">
        <f t="shared" si="33"/>
        <v/>
      </c>
      <c r="K276" s="57"/>
    </row>
    <row r="277" spans="1:11" ht="15" customHeight="1">
      <c r="A277" s="30"/>
      <c r="B277" s="30"/>
      <c r="C277" s="31"/>
      <c r="D277" s="32" t="str">
        <f>IF($C277="","",IFERROR(VLOOKUP($C277,#REF!,2,0),IFERROR(VLOOKUP($C277,#REF!,2,0),"")))</f>
        <v/>
      </c>
      <c r="E277" s="33" t="str">
        <f>IF($C277="","",IFERROR(VLOOKUP($C277,#REF!,3,0),IFERROR(VLOOKUP($C277,#REF!,3,0),"")))</f>
        <v/>
      </c>
      <c r="F277" s="45"/>
      <c r="G277" s="45"/>
      <c r="H277" s="45" t="str">
        <f>IF(F277="","",#REF!+#REF!)</f>
        <v/>
      </c>
      <c r="I277" s="53"/>
      <c r="J277" s="53" t="str">
        <f t="shared" si="33"/>
        <v/>
      </c>
      <c r="K277" s="57"/>
    </row>
    <row r="278" spans="1:11" ht="15" customHeight="1">
      <c r="A278" s="30"/>
      <c r="B278" s="30"/>
      <c r="C278" s="31"/>
      <c r="D278" s="32" t="str">
        <f>IF($C278="","",IFERROR(VLOOKUP($C278,#REF!,2,0),IFERROR(VLOOKUP($C278,#REF!,2,0),"")))</f>
        <v/>
      </c>
      <c r="E278" s="33" t="str">
        <f>IF($C278="","",IFERROR(VLOOKUP($C278,#REF!,3,0),IFERROR(VLOOKUP($C278,#REF!,3,0),"")))</f>
        <v/>
      </c>
      <c r="F278" s="45"/>
      <c r="G278" s="45"/>
      <c r="H278" s="45" t="str">
        <f>IF(F278="","",#REF!+#REF!)</f>
        <v/>
      </c>
      <c r="I278" s="53"/>
      <c r="J278" s="53" t="str">
        <f t="shared" si="33"/>
        <v/>
      </c>
      <c r="K278" s="57"/>
    </row>
    <row r="279" spans="1:11" ht="15" customHeight="1">
      <c r="A279" s="30"/>
      <c r="B279" s="30"/>
      <c r="C279" s="31"/>
      <c r="D279" s="32" t="str">
        <f>IF($C279="","",IFERROR(VLOOKUP($C279,#REF!,2,0),IFERROR(VLOOKUP($C279,#REF!,2,0),"")))</f>
        <v/>
      </c>
      <c r="E279" s="33" t="str">
        <f>IF($C279="","",IFERROR(VLOOKUP($C279,#REF!,3,0),IFERROR(VLOOKUP($C279,#REF!,3,0),"")))</f>
        <v/>
      </c>
      <c r="F279" s="45"/>
      <c r="G279" s="45"/>
      <c r="H279" s="45" t="str">
        <f>IF(F279="","",#REF!+#REF!)</f>
        <v/>
      </c>
      <c r="I279" s="53"/>
      <c r="J279" s="53" t="str">
        <f t="shared" si="33"/>
        <v/>
      </c>
      <c r="K279" s="57"/>
    </row>
    <row r="280" spans="1:11" ht="15" customHeight="1">
      <c r="A280" s="30"/>
      <c r="B280" s="30"/>
      <c r="C280" s="31"/>
      <c r="D280" s="32" t="str">
        <f>IF($C280="","",IFERROR(VLOOKUP($C280,#REF!,2,0),IFERROR(VLOOKUP($C280,#REF!,2,0),"")))</f>
        <v/>
      </c>
      <c r="E280" s="33" t="str">
        <f>IF($C280="","",IFERROR(VLOOKUP($C280,#REF!,3,0),IFERROR(VLOOKUP($C280,#REF!,3,0),"")))</f>
        <v/>
      </c>
      <c r="F280" s="45"/>
      <c r="G280" s="45"/>
      <c r="H280" s="45" t="str">
        <f>IF(F280="","",#REF!+#REF!)</f>
        <v/>
      </c>
      <c r="I280" s="53"/>
      <c r="J280" s="53" t="str">
        <f t="shared" si="33"/>
        <v/>
      </c>
      <c r="K280" s="57"/>
    </row>
    <row r="281" spans="1:11" ht="15" customHeight="1">
      <c r="A281" s="30"/>
      <c r="B281" s="30"/>
      <c r="C281" s="31"/>
      <c r="D281" s="32" t="str">
        <f>IF($C281="","",IFERROR(VLOOKUP($C281,#REF!,2,0),IFERROR(VLOOKUP($C281,#REF!,2,0),"")))</f>
        <v/>
      </c>
      <c r="E281" s="33" t="str">
        <f>IF($C281="","",IFERROR(VLOOKUP($C281,#REF!,3,0),IFERROR(VLOOKUP($C281,#REF!,3,0),"")))</f>
        <v/>
      </c>
      <c r="F281" s="45"/>
      <c r="G281" s="45"/>
      <c r="H281" s="45" t="str">
        <f>IF(F281="","",#REF!+#REF!)</f>
        <v/>
      </c>
      <c r="I281" s="53"/>
      <c r="J281" s="53" t="str">
        <f t="shared" si="33"/>
        <v/>
      </c>
      <c r="K281" s="57"/>
    </row>
    <row r="282" spans="1:11" ht="15" customHeight="1">
      <c r="A282" s="30"/>
      <c r="B282" s="30"/>
      <c r="C282" s="31"/>
      <c r="D282" s="32" t="str">
        <f>IF($C282="","",IFERROR(VLOOKUP($C282,#REF!,2,0),IFERROR(VLOOKUP($C282,#REF!,2,0),"")))</f>
        <v/>
      </c>
      <c r="E282" s="33" t="str">
        <f>IF($C282="","",IFERROR(VLOOKUP($C282,#REF!,3,0),IFERROR(VLOOKUP($C282,#REF!,3,0),"")))</f>
        <v/>
      </c>
      <c r="F282" s="45"/>
      <c r="G282" s="45"/>
      <c r="H282" s="45" t="str">
        <f>IF(F282="","",#REF!+#REF!)</f>
        <v/>
      </c>
      <c r="I282" s="53"/>
      <c r="J282" s="53" t="str">
        <f t="shared" si="33"/>
        <v/>
      </c>
      <c r="K282" s="57"/>
    </row>
    <row r="283" spans="1:11" ht="15" customHeight="1">
      <c r="A283" s="30"/>
      <c r="B283" s="30"/>
      <c r="C283" s="31"/>
      <c r="D283" s="32" t="str">
        <f>IF($C283="","",IFERROR(VLOOKUP($C283,#REF!,2,0),IFERROR(VLOOKUP($C283,#REF!,2,0),"")))</f>
        <v/>
      </c>
      <c r="E283" s="33" t="str">
        <f>IF($C283="","",IFERROR(VLOOKUP($C283,#REF!,3,0),IFERROR(VLOOKUP($C283,#REF!,3,0),"")))</f>
        <v/>
      </c>
      <c r="F283" s="45"/>
      <c r="G283" s="45"/>
      <c r="H283" s="45" t="str">
        <f>IF(F283="","",#REF!+#REF!)</f>
        <v/>
      </c>
      <c r="I283" s="53"/>
      <c r="J283" s="53" t="str">
        <f t="shared" si="33"/>
        <v/>
      </c>
      <c r="K283" s="57"/>
    </row>
    <row r="284" spans="1:11" ht="15" customHeight="1">
      <c r="A284" s="30"/>
      <c r="B284" s="30"/>
      <c r="C284" s="31"/>
      <c r="D284" s="32" t="str">
        <f>IF($C284="","",IFERROR(VLOOKUP($C284,#REF!,2,0),IFERROR(VLOOKUP($C284,#REF!,2,0),"")))</f>
        <v/>
      </c>
      <c r="E284" s="33" t="str">
        <f>IF($C284="","",IFERROR(VLOOKUP($C284,#REF!,3,0),IFERROR(VLOOKUP($C284,#REF!,3,0),"")))</f>
        <v/>
      </c>
      <c r="F284" s="45"/>
      <c r="G284" s="45"/>
      <c r="H284" s="45" t="str">
        <f>IF(F284="","",#REF!+#REF!)</f>
        <v/>
      </c>
      <c r="I284" s="53"/>
      <c r="J284" s="53" t="str">
        <f t="shared" si="33"/>
        <v/>
      </c>
      <c r="K284" s="57"/>
    </row>
    <row r="285" spans="1:11" ht="15" customHeight="1">
      <c r="A285" s="30"/>
      <c r="B285" s="30"/>
      <c r="C285" s="31"/>
      <c r="D285" s="32" t="str">
        <f>IF($C285="","",IFERROR(VLOOKUP($C285,#REF!,2,0),IFERROR(VLOOKUP($C285,#REF!,2,0),"")))</f>
        <v/>
      </c>
      <c r="E285" s="33" t="str">
        <f>IF($C285="","",IFERROR(VLOOKUP($C285,#REF!,3,0),IFERROR(VLOOKUP($C285,#REF!,3,0),"")))</f>
        <v/>
      </c>
      <c r="F285" s="45"/>
      <c r="G285" s="45"/>
      <c r="H285" s="45" t="str">
        <f>IF(F285="","",#REF!+#REF!)</f>
        <v/>
      </c>
      <c r="I285" s="53"/>
      <c r="J285" s="53" t="str">
        <f t="shared" si="33"/>
        <v/>
      </c>
      <c r="K285" s="57"/>
    </row>
    <row r="286" spans="1:11" ht="15" customHeight="1">
      <c r="A286" s="30"/>
      <c r="B286" s="30"/>
      <c r="C286" s="31"/>
      <c r="D286" s="32" t="str">
        <f>IF($C286="","",IFERROR(VLOOKUP($C286,#REF!,2,0),IFERROR(VLOOKUP($C286,#REF!,2,0),"")))</f>
        <v/>
      </c>
      <c r="E286" s="33" t="str">
        <f>IF($C286="","",IFERROR(VLOOKUP($C286,#REF!,3,0),IFERROR(VLOOKUP($C286,#REF!,3,0),"")))</f>
        <v/>
      </c>
      <c r="F286" s="45"/>
      <c r="G286" s="45"/>
      <c r="H286" s="45" t="str">
        <f>IF(F286="","",#REF!+#REF!)</f>
        <v/>
      </c>
      <c r="I286" s="53"/>
      <c r="J286" s="53" t="str">
        <f t="shared" si="33"/>
        <v/>
      </c>
      <c r="K286" s="57"/>
    </row>
    <row r="287" spans="1:11" ht="15" customHeight="1">
      <c r="A287" s="30"/>
      <c r="B287" s="30"/>
      <c r="C287" s="31"/>
      <c r="D287" s="32" t="str">
        <f>IF($C287="","",IFERROR(VLOOKUP($C287,#REF!,2,0),IFERROR(VLOOKUP($C287,#REF!,2,0),"")))</f>
        <v/>
      </c>
      <c r="E287" s="33" t="str">
        <f>IF($C287="","",IFERROR(VLOOKUP($C287,#REF!,3,0),IFERROR(VLOOKUP($C287,#REF!,3,0),"")))</f>
        <v/>
      </c>
      <c r="F287" s="45"/>
      <c r="G287" s="45"/>
      <c r="H287" s="45" t="str">
        <f>IF(F287="","",#REF!+#REF!)</f>
        <v/>
      </c>
      <c r="I287" s="53"/>
      <c r="J287" s="53" t="str">
        <f t="shared" si="33"/>
        <v/>
      </c>
      <c r="K287" s="57"/>
    </row>
    <row r="288" spans="1:11" ht="15" customHeight="1">
      <c r="A288" s="30"/>
      <c r="B288" s="30"/>
      <c r="C288" s="31"/>
      <c r="D288" s="32" t="str">
        <f>IF($C288="","",IFERROR(VLOOKUP($C288,#REF!,2,0),IFERROR(VLOOKUP($C288,#REF!,2,0),"")))</f>
        <v/>
      </c>
      <c r="E288" s="33" t="str">
        <f>IF($C288="","",IFERROR(VLOOKUP($C288,#REF!,3,0),IFERROR(VLOOKUP($C288,#REF!,3,0),"")))</f>
        <v/>
      </c>
      <c r="F288" s="45"/>
      <c r="G288" s="45"/>
      <c r="H288" s="45" t="str">
        <f>IF(F288="","",#REF!+#REF!)</f>
        <v/>
      </c>
      <c r="I288" s="53"/>
      <c r="J288" s="53" t="str">
        <f t="shared" si="33"/>
        <v/>
      </c>
      <c r="K288" s="57"/>
    </row>
    <row r="289" spans="1:11" ht="15" customHeight="1">
      <c r="A289" s="30"/>
      <c r="B289" s="30"/>
      <c r="C289" s="31"/>
      <c r="D289" s="32" t="str">
        <f>IF($C289="","",IFERROR(VLOOKUP($C289,#REF!,2,0),IFERROR(VLOOKUP($C289,#REF!,2,0),"")))</f>
        <v/>
      </c>
      <c r="E289" s="33" t="str">
        <f>IF($C289="","",IFERROR(VLOOKUP($C289,#REF!,3,0),IFERROR(VLOOKUP($C289,#REF!,3,0),"")))</f>
        <v/>
      </c>
      <c r="F289" s="45"/>
      <c r="G289" s="45"/>
      <c r="H289" s="45" t="str">
        <f>IF(F289="","",#REF!+#REF!)</f>
        <v/>
      </c>
      <c r="I289" s="53"/>
      <c r="J289" s="53" t="str">
        <f t="shared" si="33"/>
        <v/>
      </c>
      <c r="K289" s="57"/>
    </row>
    <row r="290" spans="1:11">
      <c r="A290" s="30"/>
      <c r="B290" s="30"/>
      <c r="C290" s="31"/>
      <c r="D290" s="32" t="str">
        <f>IF($C290="","",IFERROR(VLOOKUP($C290,#REF!,2,0),IFERROR(VLOOKUP($C290,#REF!,2,0),"")))</f>
        <v/>
      </c>
      <c r="E290" s="33" t="str">
        <f>IF($C290="","",IFERROR(VLOOKUP($C290,#REF!,3,0),IFERROR(VLOOKUP($C290,#REF!,3,0),"")))</f>
        <v/>
      </c>
      <c r="F290" s="45"/>
      <c r="G290" s="45"/>
      <c r="H290" s="45" t="str">
        <f>IF(F290="","",#REF!+#REF!)</f>
        <v/>
      </c>
      <c r="I290" s="53"/>
      <c r="J290" s="53" t="str">
        <f t="shared" si="33"/>
        <v/>
      </c>
      <c r="K290" s="57"/>
    </row>
    <row r="291" spans="1:11" ht="15" customHeight="1">
      <c r="A291" s="30"/>
      <c r="B291" s="30"/>
      <c r="C291" s="31"/>
      <c r="D291" s="32" t="str">
        <f>IF($C291="","",IFERROR(VLOOKUP($C291,#REF!,2,0),IFERROR(VLOOKUP($C291,#REF!,2,0),"")))</f>
        <v/>
      </c>
      <c r="E291" s="33" t="str">
        <f>IF($C291="","",IFERROR(VLOOKUP($C291,#REF!,3,0),IFERROR(VLOOKUP($C291,#REF!,3,0),"")))</f>
        <v/>
      </c>
      <c r="F291" s="45"/>
      <c r="G291" s="45"/>
      <c r="H291" s="45" t="str">
        <f>IF(F291="","",#REF!+#REF!)</f>
        <v/>
      </c>
      <c r="I291" s="53"/>
      <c r="J291" s="53" t="str">
        <f t="shared" si="33"/>
        <v/>
      </c>
      <c r="K291" s="57"/>
    </row>
    <row r="292" spans="1:11" ht="15" customHeight="1">
      <c r="A292" s="30"/>
      <c r="B292" s="30"/>
      <c r="C292" s="31"/>
      <c r="D292" s="32" t="str">
        <f>IF($C292="","",IFERROR(VLOOKUP($C292,#REF!,2,0),IFERROR(VLOOKUP($C292,#REF!,2,0),"")))</f>
        <v/>
      </c>
      <c r="E292" s="33" t="str">
        <f>IF($C292="","",IFERROR(VLOOKUP($C292,#REF!,3,0),IFERROR(VLOOKUP($C292,#REF!,3,0),"")))</f>
        <v/>
      </c>
      <c r="F292" s="45"/>
      <c r="G292" s="45"/>
      <c r="H292" s="45" t="str">
        <f>IF(F292="","",#REF!+#REF!)</f>
        <v/>
      </c>
      <c r="I292" s="53"/>
      <c r="J292" s="53" t="str">
        <f t="shared" si="33"/>
        <v/>
      </c>
      <c r="K292" s="57"/>
    </row>
    <row r="293" spans="1:11" ht="15" customHeight="1">
      <c r="A293" s="30"/>
      <c r="B293" s="30"/>
      <c r="C293" s="31"/>
      <c r="D293" s="32" t="str">
        <f>IF($C293="","",IFERROR(VLOOKUP($C293,#REF!,2,0),IFERROR(VLOOKUP($C293,#REF!,2,0),"")))</f>
        <v/>
      </c>
      <c r="E293" s="33" t="str">
        <f>IF($C293="","",IFERROR(VLOOKUP($C293,#REF!,3,0),IFERROR(VLOOKUP($C293,#REF!,3,0),"")))</f>
        <v/>
      </c>
      <c r="F293" s="45"/>
      <c r="G293" s="45"/>
      <c r="H293" s="45" t="str">
        <f>IF(F293="","",#REF!+#REF!)</f>
        <v/>
      </c>
      <c r="I293" s="53"/>
      <c r="J293" s="53" t="str">
        <f t="shared" si="33"/>
        <v/>
      </c>
      <c r="K293" s="57"/>
    </row>
    <row r="294" spans="1:11" ht="15" customHeight="1">
      <c r="A294" s="30"/>
      <c r="B294" s="30"/>
      <c r="C294" s="31"/>
      <c r="D294" s="32" t="str">
        <f>IF($C294="","",IFERROR(VLOOKUP($C294,#REF!,2,0),IFERROR(VLOOKUP($C294,#REF!,2,0),"")))</f>
        <v/>
      </c>
      <c r="E294" s="33" t="str">
        <f>IF($C294="","",IFERROR(VLOOKUP($C294,#REF!,3,0),IFERROR(VLOOKUP($C294,#REF!,3,0),"")))</f>
        <v/>
      </c>
      <c r="F294" s="45"/>
      <c r="G294" s="45"/>
      <c r="H294" s="45" t="str">
        <f>IF(F294="","",#REF!+#REF!)</f>
        <v/>
      </c>
      <c r="I294" s="53"/>
      <c r="J294" s="53" t="str">
        <f t="shared" si="33"/>
        <v/>
      </c>
      <c r="K294" s="57"/>
    </row>
    <row r="295" spans="1:11" ht="15" customHeight="1">
      <c r="A295" s="30"/>
      <c r="B295" s="30"/>
      <c r="C295" s="31"/>
      <c r="D295" s="32" t="str">
        <f>IF($C295="","",IFERROR(VLOOKUP($C295,#REF!,2,0),IFERROR(VLOOKUP($C295,#REF!,2,0),"")))</f>
        <v/>
      </c>
      <c r="E295" s="33" t="str">
        <f>IF($C295="","",IFERROR(VLOOKUP($C295,#REF!,3,0),IFERROR(VLOOKUP($C295,#REF!,3,0),"")))</f>
        <v/>
      </c>
      <c r="F295" s="45"/>
      <c r="G295" s="45"/>
      <c r="H295" s="45" t="str">
        <f>IF(F295="","",#REF!+#REF!)</f>
        <v/>
      </c>
      <c r="I295" s="53"/>
      <c r="J295" s="53" t="str">
        <f t="shared" si="33"/>
        <v/>
      </c>
      <c r="K295" s="57"/>
    </row>
    <row r="296" spans="1:11" ht="15" customHeight="1">
      <c r="A296" s="30"/>
      <c r="B296" s="30"/>
      <c r="C296" s="31"/>
      <c r="D296" s="32" t="str">
        <f>IF($C296="","",IFERROR(VLOOKUP($C296,#REF!,2,0),IFERROR(VLOOKUP($C296,#REF!,2,0),"")))</f>
        <v/>
      </c>
      <c r="E296" s="33" t="str">
        <f>IF($C296="","",IFERROR(VLOOKUP($C296,#REF!,3,0),IFERROR(VLOOKUP($C296,#REF!,3,0),"")))</f>
        <v/>
      </c>
      <c r="F296" s="45"/>
      <c r="G296" s="45"/>
      <c r="H296" s="45" t="str">
        <f>IF(F296="","",#REF!+#REF!)</f>
        <v/>
      </c>
      <c r="I296" s="53"/>
      <c r="J296" s="53" t="str">
        <f t="shared" si="33"/>
        <v/>
      </c>
      <c r="K296" s="57"/>
    </row>
    <row r="297" spans="1:11" ht="15" customHeight="1">
      <c r="A297" s="30"/>
      <c r="B297" s="30"/>
      <c r="C297" s="31"/>
      <c r="D297" s="32" t="str">
        <f>IF($C297="","",IFERROR(VLOOKUP($C297,#REF!,2,0),IFERROR(VLOOKUP($C297,#REF!,2,0),"")))</f>
        <v/>
      </c>
      <c r="E297" s="33" t="str">
        <f>IF($C297="","",IFERROR(VLOOKUP($C297,#REF!,3,0),IFERROR(VLOOKUP($C297,#REF!,3,0),"")))</f>
        <v/>
      </c>
      <c r="F297" s="45"/>
      <c r="G297" s="45"/>
      <c r="H297" s="45" t="str">
        <f>IF(F297="","",#REF!+#REF!)</f>
        <v/>
      </c>
      <c r="I297" s="53"/>
      <c r="J297" s="53" t="str">
        <f t="shared" si="33"/>
        <v/>
      </c>
      <c r="K297" s="57"/>
    </row>
    <row r="298" spans="1:11" ht="15" customHeight="1">
      <c r="A298" s="30"/>
      <c r="B298" s="30"/>
      <c r="C298" s="31"/>
      <c r="D298" s="32" t="str">
        <f>IF($C298="","",IFERROR(VLOOKUP($C298,#REF!,2,0),IFERROR(VLOOKUP($C298,#REF!,2,0),"")))</f>
        <v/>
      </c>
      <c r="E298" s="33" t="str">
        <f>IF($C298="","",IFERROR(VLOOKUP($C298,#REF!,3,0),IFERROR(VLOOKUP($C298,#REF!,3,0),"")))</f>
        <v/>
      </c>
      <c r="F298" s="45"/>
      <c r="G298" s="45"/>
      <c r="H298" s="45" t="str">
        <f>IF(F298="","",#REF!+#REF!)</f>
        <v/>
      </c>
      <c r="I298" s="53"/>
      <c r="J298" s="53" t="str">
        <f t="shared" si="33"/>
        <v/>
      </c>
      <c r="K298" s="57"/>
    </row>
    <row r="299" spans="1:11" ht="15" customHeight="1">
      <c r="A299" s="30"/>
      <c r="B299" s="30"/>
      <c r="C299" s="31"/>
      <c r="D299" s="32" t="str">
        <f>IF($C299="","",IFERROR(VLOOKUP($C299,#REF!,2,0),IFERROR(VLOOKUP($C299,#REF!,2,0),"")))</f>
        <v/>
      </c>
      <c r="E299" s="33" t="str">
        <f>IF($C299="","",IFERROR(VLOOKUP($C299,#REF!,3,0),IFERROR(VLOOKUP($C299,#REF!,3,0),"")))</f>
        <v/>
      </c>
      <c r="F299" s="45"/>
      <c r="G299" s="45"/>
      <c r="H299" s="45" t="str">
        <f>IF(F299="","",#REF!+#REF!)</f>
        <v/>
      </c>
      <c r="I299" s="53"/>
      <c r="J299" s="53" t="str">
        <f t="shared" si="33"/>
        <v/>
      </c>
      <c r="K299" s="57"/>
    </row>
    <row r="300" spans="1:11" ht="15" customHeight="1">
      <c r="A300" s="30"/>
      <c r="B300" s="30"/>
      <c r="C300" s="31"/>
      <c r="D300" s="32" t="str">
        <f>IF($C300="","",IFERROR(VLOOKUP($C300,#REF!,2,0),IFERROR(VLOOKUP($C300,#REF!,2,0),"")))</f>
        <v/>
      </c>
      <c r="E300" s="33" t="str">
        <f>IF($C300="","",IFERROR(VLOOKUP($C300,#REF!,3,0),IFERROR(VLOOKUP($C300,#REF!,3,0),"")))</f>
        <v/>
      </c>
      <c r="F300" s="45"/>
      <c r="G300" s="45"/>
      <c r="H300" s="45" t="str">
        <f>IF(F300="","",#REF!+#REF!)</f>
        <v/>
      </c>
      <c r="I300" s="53"/>
      <c r="J300" s="53" t="str">
        <f t="shared" si="33"/>
        <v/>
      </c>
      <c r="K300" s="57"/>
    </row>
    <row r="301" spans="1:11" ht="15" customHeight="1">
      <c r="A301" s="30"/>
      <c r="B301" s="30"/>
      <c r="C301" s="31"/>
      <c r="D301" s="32" t="str">
        <f>IF($C301="","",IFERROR(VLOOKUP($C301,#REF!,2,0),IFERROR(VLOOKUP($C301,#REF!,2,0),"")))</f>
        <v/>
      </c>
      <c r="E301" s="33" t="str">
        <f>IF($C301="","",IFERROR(VLOOKUP($C301,#REF!,3,0),IFERROR(VLOOKUP($C301,#REF!,3,0),"")))</f>
        <v/>
      </c>
      <c r="F301" s="45"/>
      <c r="G301" s="45"/>
      <c r="H301" s="45" t="str">
        <f>IF(F301="","",#REF!+#REF!)</f>
        <v/>
      </c>
      <c r="I301" s="53"/>
      <c r="J301" s="53" t="str">
        <f t="shared" si="33"/>
        <v/>
      </c>
      <c r="K301" s="57"/>
    </row>
    <row r="302" spans="1:11" ht="15" customHeight="1">
      <c r="A302" s="30"/>
      <c r="B302" s="30"/>
      <c r="C302" s="31"/>
      <c r="D302" s="32" t="str">
        <f>IF($C302="","",IFERROR(VLOOKUP($C302,#REF!,2,0),IFERROR(VLOOKUP($C302,#REF!,2,0),"")))</f>
        <v/>
      </c>
      <c r="E302" s="33" t="str">
        <f>IF($C302="","",IFERROR(VLOOKUP($C302,#REF!,3,0),IFERROR(VLOOKUP($C302,#REF!,3,0),"")))</f>
        <v/>
      </c>
      <c r="F302" s="45"/>
      <c r="G302" s="45"/>
      <c r="H302" s="45" t="str">
        <f>IF(F302="","",#REF!+#REF!)</f>
        <v/>
      </c>
      <c r="I302" s="53"/>
      <c r="J302" s="53" t="str">
        <f t="shared" si="33"/>
        <v/>
      </c>
      <c r="K302" s="57"/>
    </row>
    <row r="303" spans="1:11" ht="15" customHeight="1">
      <c r="A303" s="30"/>
      <c r="B303" s="30"/>
      <c r="C303" s="31"/>
      <c r="D303" s="32" t="str">
        <f>IF($C303="","",IFERROR(VLOOKUP($C303,#REF!,2,0),IFERROR(VLOOKUP($C303,#REF!,2,0),"")))</f>
        <v/>
      </c>
      <c r="E303" s="33" t="str">
        <f>IF($C303="","",IFERROR(VLOOKUP($C303,#REF!,3,0),IFERROR(VLOOKUP($C303,#REF!,3,0),"")))</f>
        <v/>
      </c>
      <c r="F303" s="45"/>
      <c r="G303" s="45"/>
      <c r="H303" s="45" t="str">
        <f>IF(F303="","",#REF!+#REF!)</f>
        <v/>
      </c>
      <c r="I303" s="53"/>
      <c r="J303" s="53" t="str">
        <f t="shared" si="33"/>
        <v/>
      </c>
      <c r="K303" s="57"/>
    </row>
    <row r="304" spans="1:11" ht="15" customHeight="1">
      <c r="A304" s="30"/>
      <c r="B304" s="30"/>
      <c r="C304" s="31"/>
      <c r="D304" s="32" t="str">
        <f>IF($C304="","",IFERROR(VLOOKUP($C304,#REF!,2,0),IFERROR(VLOOKUP($C304,#REF!,2,0),"")))</f>
        <v/>
      </c>
      <c r="E304" s="33" t="str">
        <f>IF($C304="","",IFERROR(VLOOKUP($C304,#REF!,3,0),IFERROR(VLOOKUP($C304,#REF!,3,0),"")))</f>
        <v/>
      </c>
      <c r="F304" s="45"/>
      <c r="G304" s="45"/>
      <c r="H304" s="45" t="str">
        <f>IF(F304="","",#REF!+#REF!)</f>
        <v/>
      </c>
      <c r="I304" s="53"/>
      <c r="J304" s="53" t="str">
        <f t="shared" si="33"/>
        <v/>
      </c>
      <c r="K304" s="57"/>
    </row>
    <row r="305" spans="1:11" ht="15" customHeight="1">
      <c r="A305" s="30"/>
      <c r="B305" s="30"/>
      <c r="C305" s="31"/>
      <c r="D305" s="32" t="str">
        <f>IF($C305="","",IFERROR(VLOOKUP($C305,#REF!,2,0),IFERROR(VLOOKUP($C305,#REF!,2,0),"")))</f>
        <v/>
      </c>
      <c r="E305" s="33" t="str">
        <f>IF($C305="","",IFERROR(VLOOKUP($C305,#REF!,3,0),IFERROR(VLOOKUP($C305,#REF!,3,0),"")))</f>
        <v/>
      </c>
      <c r="F305" s="45"/>
      <c r="G305" s="45"/>
      <c r="H305" s="45" t="str">
        <f>IF(F305="","",#REF!+#REF!)</f>
        <v/>
      </c>
      <c r="I305" s="53"/>
      <c r="J305" s="53" t="str">
        <f t="shared" si="33"/>
        <v/>
      </c>
      <c r="K305" s="57"/>
    </row>
    <row r="306" spans="1:11" ht="15" customHeight="1">
      <c r="A306" s="30"/>
      <c r="B306" s="30"/>
      <c r="C306" s="31"/>
      <c r="D306" s="32" t="str">
        <f>IF($C306="","",IFERROR(VLOOKUP($C306,#REF!,2,0),IFERROR(VLOOKUP($C306,#REF!,2,0),"")))</f>
        <v/>
      </c>
      <c r="E306" s="33" t="str">
        <f>IF($C306="","",IFERROR(VLOOKUP($C306,#REF!,3,0),IFERROR(VLOOKUP($C306,#REF!,3,0),"")))</f>
        <v/>
      </c>
      <c r="F306" s="45"/>
      <c r="G306" s="45"/>
      <c r="H306" s="45" t="str">
        <f>IF(F306="","",#REF!+#REF!)</f>
        <v/>
      </c>
      <c r="I306" s="53"/>
      <c r="J306" s="53" t="str">
        <f t="shared" si="33"/>
        <v/>
      </c>
      <c r="K306" s="57"/>
    </row>
    <row r="307" spans="1:11" ht="15" customHeight="1">
      <c r="A307" s="30"/>
      <c r="B307" s="30"/>
      <c r="C307" s="31"/>
      <c r="D307" s="32" t="str">
        <f>IF($C307="","",IFERROR(VLOOKUP($C307,#REF!,2,0),IFERROR(VLOOKUP($C307,#REF!,2,0),"")))</f>
        <v/>
      </c>
      <c r="E307" s="33" t="str">
        <f>IF($C307="","",IFERROR(VLOOKUP($C307,#REF!,3,0),IFERROR(VLOOKUP($C307,#REF!,3,0),"")))</f>
        <v/>
      </c>
      <c r="F307" s="45"/>
      <c r="G307" s="45"/>
      <c r="H307" s="45" t="str">
        <f>IF(F307="","",#REF!+#REF!)</f>
        <v/>
      </c>
      <c r="I307" s="53"/>
      <c r="J307" s="53" t="str">
        <f t="shared" si="33"/>
        <v/>
      </c>
      <c r="K307" s="57"/>
    </row>
    <row r="308" spans="1:11" ht="15" customHeight="1">
      <c r="A308" s="30"/>
      <c r="B308" s="30"/>
      <c r="C308" s="31"/>
      <c r="D308" s="32" t="str">
        <f>IF($C308="","",IFERROR(VLOOKUP($C308,#REF!,2,0),IFERROR(VLOOKUP($C308,#REF!,2,0),"")))</f>
        <v/>
      </c>
      <c r="E308" s="33" t="str">
        <f>IF($C308="","",IFERROR(VLOOKUP($C308,#REF!,3,0),IFERROR(VLOOKUP($C308,#REF!,3,0),"")))</f>
        <v/>
      </c>
      <c r="F308" s="45"/>
      <c r="G308" s="45"/>
      <c r="H308" s="45" t="str">
        <f>IF(F308="","",#REF!+#REF!)</f>
        <v/>
      </c>
      <c r="I308" s="53"/>
      <c r="J308" s="53" t="str">
        <f t="shared" si="33"/>
        <v/>
      </c>
      <c r="K308" s="57"/>
    </row>
    <row r="309" spans="1:11" ht="15" customHeight="1">
      <c r="A309" s="30"/>
      <c r="B309" s="30"/>
      <c r="C309" s="31"/>
      <c r="D309" s="32" t="str">
        <f>IF($C309="","",IFERROR(VLOOKUP($C309,#REF!,2,0),IFERROR(VLOOKUP($C309,#REF!,2,0),"")))</f>
        <v/>
      </c>
      <c r="E309" s="33" t="str">
        <f>IF($C309="","",IFERROR(VLOOKUP($C309,#REF!,3,0),IFERROR(VLOOKUP($C309,#REF!,3,0),"")))</f>
        <v/>
      </c>
      <c r="F309" s="45"/>
      <c r="G309" s="45"/>
      <c r="H309" s="45" t="str">
        <f>IF(F309="","",#REF!+#REF!)</f>
        <v/>
      </c>
      <c r="I309" s="53"/>
      <c r="J309" s="53" t="str">
        <f t="shared" si="33"/>
        <v/>
      </c>
      <c r="K309" s="57"/>
    </row>
    <row r="310" spans="1:11" ht="15" customHeight="1">
      <c r="A310" s="30"/>
      <c r="B310" s="30"/>
      <c r="C310" s="31"/>
      <c r="D310" s="32" t="str">
        <f>IF($C310="","",IFERROR(VLOOKUP($C310,#REF!,2,0),IFERROR(VLOOKUP($C310,#REF!,2,0),"")))</f>
        <v/>
      </c>
      <c r="E310" s="33" t="str">
        <f>IF($C310="","",IFERROR(VLOOKUP($C310,#REF!,3,0),IFERROR(VLOOKUP($C310,#REF!,3,0),"")))</f>
        <v/>
      </c>
      <c r="F310" s="45"/>
      <c r="G310" s="45"/>
      <c r="H310" s="45" t="str">
        <f>IF(F310="","",#REF!+#REF!)</f>
        <v/>
      </c>
      <c r="I310" s="53"/>
      <c r="J310" s="53" t="str">
        <f t="shared" si="33"/>
        <v/>
      </c>
      <c r="K310" s="57"/>
    </row>
    <row r="311" spans="1:11" ht="15" customHeight="1">
      <c r="A311" s="30"/>
      <c r="B311" s="30"/>
      <c r="C311" s="31"/>
      <c r="D311" s="32" t="str">
        <f>IF($C311="","",IFERROR(VLOOKUP($C311,#REF!,2,0),IFERROR(VLOOKUP($C311,#REF!,2,0),"")))</f>
        <v/>
      </c>
      <c r="E311" s="33" t="str">
        <f>IF($C311="","",IFERROR(VLOOKUP($C311,#REF!,3,0),IFERROR(VLOOKUP($C311,#REF!,3,0),"")))</f>
        <v/>
      </c>
      <c r="F311" s="45"/>
      <c r="G311" s="45"/>
      <c r="H311" s="45" t="str">
        <f>IF(F311="","",#REF!+#REF!)</f>
        <v/>
      </c>
      <c r="I311" s="53"/>
      <c r="J311" s="53" t="str">
        <f t="shared" si="33"/>
        <v/>
      </c>
      <c r="K311" s="57"/>
    </row>
    <row r="312" spans="1:11" ht="15" customHeight="1">
      <c r="A312" s="30"/>
      <c r="B312" s="30"/>
      <c r="C312" s="31"/>
      <c r="D312" s="32" t="str">
        <f>IF($C312="","",IFERROR(VLOOKUP($C312,#REF!,2,0),IFERROR(VLOOKUP($C312,#REF!,2,0),"")))</f>
        <v/>
      </c>
      <c r="E312" s="33" t="str">
        <f>IF($C312="","",IFERROR(VLOOKUP($C312,#REF!,3,0),IFERROR(VLOOKUP($C312,#REF!,3,0),"")))</f>
        <v/>
      </c>
      <c r="F312" s="45"/>
      <c r="G312" s="45"/>
      <c r="H312" s="45" t="str">
        <f>IF(F312="","",#REF!+#REF!)</f>
        <v/>
      </c>
      <c r="I312" s="53"/>
      <c r="J312" s="53" t="str">
        <f t="shared" si="33"/>
        <v/>
      </c>
      <c r="K312" s="57"/>
    </row>
    <row r="313" spans="1:11" ht="15" customHeight="1">
      <c r="A313" s="30"/>
      <c r="B313" s="30"/>
      <c r="C313" s="31"/>
      <c r="D313" s="32" t="str">
        <f>IF($C313="","",IFERROR(VLOOKUP($C313,#REF!,2,0),IFERROR(VLOOKUP($C313,#REF!,2,0),"")))</f>
        <v/>
      </c>
      <c r="E313" s="33" t="str">
        <f>IF($C313="","",IFERROR(VLOOKUP($C313,#REF!,3,0),IFERROR(VLOOKUP($C313,#REF!,3,0),"")))</f>
        <v/>
      </c>
      <c r="F313" s="45"/>
      <c r="G313" s="45"/>
      <c r="H313" s="45" t="str">
        <f>IF(F313="","",#REF!+#REF!)</f>
        <v/>
      </c>
      <c r="I313" s="53"/>
      <c r="J313" s="53" t="str">
        <f t="shared" si="33"/>
        <v/>
      </c>
      <c r="K313" s="57"/>
    </row>
    <row r="314" spans="1:11" ht="15" customHeight="1">
      <c r="A314" s="30"/>
      <c r="B314" s="30"/>
      <c r="C314" s="31"/>
      <c r="D314" s="32" t="str">
        <f>IF($C314="","",IFERROR(VLOOKUP($C314,#REF!,2,0),IFERROR(VLOOKUP($C314,#REF!,2,0),"")))</f>
        <v/>
      </c>
      <c r="E314" s="33" t="str">
        <f>IF($C314="","",IFERROR(VLOOKUP($C314,#REF!,3,0),IFERROR(VLOOKUP($C314,#REF!,3,0),"")))</f>
        <v/>
      </c>
      <c r="F314" s="45"/>
      <c r="G314" s="45"/>
      <c r="H314" s="45" t="str">
        <f>IF(F314="","",#REF!+#REF!)</f>
        <v/>
      </c>
      <c r="I314" s="53"/>
      <c r="J314" s="53" t="str">
        <f t="shared" si="33"/>
        <v/>
      </c>
      <c r="K314" s="57"/>
    </row>
    <row r="315" spans="1:11" ht="15" customHeight="1">
      <c r="A315" s="30"/>
      <c r="B315" s="30"/>
      <c r="C315" s="31"/>
      <c r="D315" s="32" t="str">
        <f>IF($C315="","",IFERROR(VLOOKUP($C315,#REF!,2,0),IFERROR(VLOOKUP($C315,#REF!,2,0),"")))</f>
        <v/>
      </c>
      <c r="E315" s="33" t="str">
        <f>IF($C315="","",IFERROR(VLOOKUP($C315,#REF!,3,0),IFERROR(VLOOKUP($C315,#REF!,3,0),"")))</f>
        <v/>
      </c>
      <c r="F315" s="45"/>
      <c r="G315" s="45"/>
      <c r="H315" s="45" t="str">
        <f>IF(F315="","",#REF!+#REF!)</f>
        <v/>
      </c>
      <c r="I315" s="53"/>
      <c r="J315" s="53" t="str">
        <f t="shared" si="33"/>
        <v/>
      </c>
      <c r="K315" s="57"/>
    </row>
    <row r="316" spans="1:11" ht="15" customHeight="1">
      <c r="A316" s="30"/>
      <c r="B316" s="30"/>
      <c r="C316" s="31"/>
      <c r="D316" s="32" t="str">
        <f>IF($C316="","",IFERROR(VLOOKUP($C316,#REF!,2,0),IFERROR(VLOOKUP($C316,#REF!,2,0),"")))</f>
        <v/>
      </c>
      <c r="E316" s="33" t="str">
        <f>IF($C316="","",IFERROR(VLOOKUP($C316,#REF!,3,0),IFERROR(VLOOKUP($C316,#REF!,3,0),"")))</f>
        <v/>
      </c>
      <c r="F316" s="45"/>
      <c r="G316" s="45"/>
      <c r="H316" s="45" t="str">
        <f>IF(F316="","",#REF!+#REF!)</f>
        <v/>
      </c>
      <c r="I316" s="53"/>
      <c r="J316" s="53" t="str">
        <f t="shared" si="33"/>
        <v/>
      </c>
      <c r="K316" s="57"/>
    </row>
    <row r="317" spans="1:11" ht="15" customHeight="1">
      <c r="A317" s="30"/>
      <c r="B317" s="30"/>
      <c r="C317" s="31"/>
      <c r="D317" s="32" t="str">
        <f>IF($C317="","",IFERROR(VLOOKUP($C317,#REF!,2,0),IFERROR(VLOOKUP($C317,#REF!,2,0),"")))</f>
        <v/>
      </c>
      <c r="E317" s="33" t="str">
        <f>IF($C317="","",IFERROR(VLOOKUP($C317,#REF!,3,0),IFERROR(VLOOKUP($C317,#REF!,3,0),"")))</f>
        <v/>
      </c>
      <c r="F317" s="45"/>
      <c r="G317" s="45"/>
      <c r="H317" s="45" t="str">
        <f>IF(F317="","",#REF!+#REF!)</f>
        <v/>
      </c>
      <c r="I317" s="53"/>
      <c r="J317" s="53" t="str">
        <f t="shared" si="33"/>
        <v/>
      </c>
      <c r="K317" s="57"/>
    </row>
    <row r="318" spans="1:11" ht="15" customHeight="1">
      <c r="A318" s="30"/>
      <c r="B318" s="30"/>
      <c r="C318" s="31"/>
      <c r="D318" s="32" t="str">
        <f>IF($C318="","",IFERROR(VLOOKUP($C318,#REF!,2,0),IFERROR(VLOOKUP($C318,#REF!,2,0),"")))</f>
        <v/>
      </c>
      <c r="E318" s="33" t="str">
        <f>IF($C318="","",IFERROR(VLOOKUP($C318,#REF!,3,0),IFERROR(VLOOKUP($C318,#REF!,3,0),"")))</f>
        <v/>
      </c>
      <c r="F318" s="45"/>
      <c r="G318" s="45"/>
      <c r="H318" s="45" t="str">
        <f>IF(F318="","",#REF!+#REF!)</f>
        <v/>
      </c>
      <c r="I318" s="53"/>
      <c r="J318" s="53" t="str">
        <f t="shared" si="33"/>
        <v/>
      </c>
      <c r="K318" s="57"/>
    </row>
    <row r="319" spans="1:11" ht="15" customHeight="1">
      <c r="A319" s="30"/>
      <c r="B319" s="30"/>
      <c r="C319" s="31"/>
      <c r="D319" s="32" t="str">
        <f>IF($C319="","",IFERROR(VLOOKUP($C319,#REF!,2,0),IFERROR(VLOOKUP($C319,#REF!,2,0),"")))</f>
        <v/>
      </c>
      <c r="E319" s="33" t="str">
        <f>IF($C319="","",IFERROR(VLOOKUP($C319,#REF!,3,0),IFERROR(VLOOKUP($C319,#REF!,3,0),"")))</f>
        <v/>
      </c>
      <c r="F319" s="45"/>
      <c r="G319" s="45"/>
      <c r="H319" s="45" t="str">
        <f>IF(F319="","",#REF!+#REF!)</f>
        <v/>
      </c>
      <c r="I319" s="53"/>
      <c r="J319" s="53" t="str">
        <f t="shared" si="33"/>
        <v/>
      </c>
      <c r="K319" s="57"/>
    </row>
    <row r="320" spans="1:11" ht="15" customHeight="1">
      <c r="A320" s="30"/>
      <c r="B320" s="30"/>
      <c r="C320" s="31"/>
      <c r="D320" s="32" t="str">
        <f>IF($C320="","",IFERROR(VLOOKUP($C320,#REF!,2,0),IFERROR(VLOOKUP($C320,#REF!,2,0),"")))</f>
        <v/>
      </c>
      <c r="E320" s="33" t="str">
        <f>IF($C320="","",IFERROR(VLOOKUP($C320,#REF!,3,0),IFERROR(VLOOKUP($C320,#REF!,3,0),"")))</f>
        <v/>
      </c>
      <c r="F320" s="45"/>
      <c r="G320" s="45"/>
      <c r="H320" s="45" t="str">
        <f>IF(F320="","",#REF!+#REF!)</f>
        <v/>
      </c>
      <c r="I320" s="53"/>
      <c r="J320" s="53" t="str">
        <f t="shared" si="33"/>
        <v/>
      </c>
      <c r="K320" s="57"/>
    </row>
    <row r="321" spans="1:11" ht="15" customHeight="1">
      <c r="A321" s="30"/>
      <c r="B321" s="30"/>
      <c r="C321" s="31"/>
      <c r="D321" s="32" t="str">
        <f>IF($C321="","",IFERROR(VLOOKUP($C321,#REF!,2,0),IFERROR(VLOOKUP($C321,#REF!,2,0),"")))</f>
        <v/>
      </c>
      <c r="E321" s="33" t="str">
        <f>IF($C321="","",IFERROR(VLOOKUP($C321,#REF!,3,0),IFERROR(VLOOKUP($C321,#REF!,3,0),"")))</f>
        <v/>
      </c>
      <c r="F321" s="45"/>
      <c r="G321" s="45"/>
      <c r="H321" s="45" t="str">
        <f>IF(F321="","",#REF!+#REF!)</f>
        <v/>
      </c>
      <c r="I321" s="53"/>
      <c r="J321" s="53" t="str">
        <f t="shared" si="33"/>
        <v/>
      </c>
      <c r="K321" s="57"/>
    </row>
    <row r="322" spans="1:11" ht="15" customHeight="1">
      <c r="A322" s="30"/>
      <c r="B322" s="30"/>
      <c r="C322" s="31"/>
      <c r="D322" s="32" t="str">
        <f>IF($C322="","",IFERROR(VLOOKUP($C322,#REF!,2,0),IFERROR(VLOOKUP($C322,#REF!,2,0),"")))</f>
        <v/>
      </c>
      <c r="E322" s="33" t="str">
        <f>IF($C322="","",IFERROR(VLOOKUP($C322,#REF!,3,0),IFERROR(VLOOKUP($C322,#REF!,3,0),"")))</f>
        <v/>
      </c>
      <c r="F322" s="45"/>
      <c r="G322" s="45"/>
      <c r="H322" s="45" t="str">
        <f>IF(F322="","",#REF!+#REF!)</f>
        <v/>
      </c>
      <c r="I322" s="53"/>
      <c r="J322" s="53" t="str">
        <f t="shared" si="33"/>
        <v/>
      </c>
      <c r="K322" s="57"/>
    </row>
    <row r="323" spans="1:11" ht="15" customHeight="1">
      <c r="A323" s="30"/>
      <c r="B323" s="30"/>
      <c r="C323" s="31"/>
      <c r="D323" s="32" t="str">
        <f>IF($C323="","",IFERROR(VLOOKUP($C323,#REF!,2,0),IFERROR(VLOOKUP($C323,#REF!,2,0),"")))</f>
        <v/>
      </c>
      <c r="E323" s="33" t="str">
        <f>IF($C323="","",IFERROR(VLOOKUP($C323,#REF!,3,0),IFERROR(VLOOKUP($C323,#REF!,3,0),"")))</f>
        <v/>
      </c>
      <c r="F323" s="45"/>
      <c r="G323" s="45"/>
      <c r="H323" s="45" t="str">
        <f>IF(F323="","",#REF!+#REF!)</f>
        <v/>
      </c>
      <c r="I323" s="53"/>
      <c r="J323" s="53" t="str">
        <f t="shared" si="33"/>
        <v/>
      </c>
      <c r="K323" s="57"/>
    </row>
    <row r="324" spans="1:11" ht="15" customHeight="1">
      <c r="A324" s="30"/>
      <c r="B324" s="30"/>
      <c r="C324" s="31"/>
      <c r="D324" s="32" t="str">
        <f>IF($C324="","",IFERROR(VLOOKUP($C324,#REF!,2,0),IFERROR(VLOOKUP($C324,#REF!,2,0),"")))</f>
        <v/>
      </c>
      <c r="E324" s="33" t="str">
        <f>IF($C324="","",IFERROR(VLOOKUP($C324,#REF!,3,0),IFERROR(VLOOKUP($C324,#REF!,3,0),"")))</f>
        <v/>
      </c>
      <c r="F324" s="45"/>
      <c r="G324" s="45"/>
      <c r="H324" s="45" t="str">
        <f>IF(F324="","",#REF!+#REF!)</f>
        <v/>
      </c>
      <c r="I324" s="53"/>
      <c r="J324" s="53" t="str">
        <f t="shared" si="33"/>
        <v/>
      </c>
      <c r="K324" s="57"/>
    </row>
    <row r="325" spans="1:11" ht="15" customHeight="1">
      <c r="A325" s="30"/>
      <c r="B325" s="30"/>
      <c r="C325" s="31"/>
      <c r="D325" s="32" t="str">
        <f>IF($C325="","",IFERROR(VLOOKUP($C325,#REF!,2,0),IFERROR(VLOOKUP($C325,#REF!,2,0),"")))</f>
        <v/>
      </c>
      <c r="E325" s="33" t="str">
        <f>IF($C325="","",IFERROR(VLOOKUP($C325,#REF!,3,0),IFERROR(VLOOKUP($C325,#REF!,3,0),"")))</f>
        <v/>
      </c>
      <c r="F325" s="45"/>
      <c r="G325" s="45"/>
      <c r="H325" s="45" t="str">
        <f>IF(F325="","",#REF!+#REF!)</f>
        <v/>
      </c>
      <c r="I325" s="53"/>
      <c r="J325" s="53" t="str">
        <f t="shared" si="33"/>
        <v/>
      </c>
      <c r="K325" s="57"/>
    </row>
    <row r="326" spans="1:11" ht="15" customHeight="1">
      <c r="A326" s="30"/>
      <c r="B326" s="30"/>
      <c r="C326" s="31"/>
      <c r="D326" s="32" t="str">
        <f>IF($C326="","",IFERROR(VLOOKUP($C326,#REF!,2,0),IFERROR(VLOOKUP($C326,#REF!,2,0),"")))</f>
        <v/>
      </c>
      <c r="E326" s="33" t="str">
        <f>IF($C326="","",IFERROR(VLOOKUP($C326,#REF!,3,0),IFERROR(VLOOKUP($C326,#REF!,3,0),"")))</f>
        <v/>
      </c>
      <c r="F326" s="45"/>
      <c r="G326" s="45"/>
      <c r="H326" s="45" t="str">
        <f>IF(F326="","",#REF!+#REF!)</f>
        <v/>
      </c>
      <c r="I326" s="53"/>
      <c r="J326" s="53" t="str">
        <f t="shared" si="33"/>
        <v/>
      </c>
      <c r="K326" s="57"/>
    </row>
    <row r="327" spans="1:11" ht="15" customHeight="1">
      <c r="A327" s="30"/>
      <c r="B327" s="30"/>
      <c r="C327" s="31"/>
      <c r="D327" s="32" t="str">
        <f>IF($C327="","",IFERROR(VLOOKUP($C327,#REF!,2,0),IFERROR(VLOOKUP($C327,#REF!,2,0),"")))</f>
        <v/>
      </c>
      <c r="E327" s="33" t="str">
        <f>IF($C327="","",IFERROR(VLOOKUP($C327,#REF!,3,0),IFERROR(VLOOKUP($C327,#REF!,3,0),"")))</f>
        <v/>
      </c>
      <c r="F327" s="45"/>
      <c r="G327" s="45"/>
      <c r="H327" s="45" t="str">
        <f>IF(F327="","",#REF!+#REF!)</f>
        <v/>
      </c>
      <c r="I327" s="53"/>
      <c r="J327" s="53" t="str">
        <f t="shared" si="33"/>
        <v/>
      </c>
      <c r="K327" s="57"/>
    </row>
    <row r="328" spans="1:11" ht="15" customHeight="1">
      <c r="A328" s="30"/>
      <c r="B328" s="30"/>
      <c r="C328" s="31"/>
      <c r="D328" s="32" t="str">
        <f>IF($C328="","",IFERROR(VLOOKUP($C328,#REF!,2,0),IFERROR(VLOOKUP($C328,#REF!,2,0),"")))</f>
        <v/>
      </c>
      <c r="E328" s="33" t="str">
        <f>IF($C328="","",IFERROR(VLOOKUP($C328,#REF!,3,0),IFERROR(VLOOKUP($C328,#REF!,3,0),"")))</f>
        <v/>
      </c>
      <c r="F328" s="45"/>
      <c r="G328" s="45"/>
      <c r="H328" s="45" t="str">
        <f>IF(F328="","",#REF!+#REF!)</f>
        <v/>
      </c>
      <c r="I328" s="53"/>
      <c r="J328" s="53" t="str">
        <f t="shared" si="33"/>
        <v/>
      </c>
      <c r="K328" s="57"/>
    </row>
    <row r="329" spans="1:11" ht="15" customHeight="1">
      <c r="A329" s="30"/>
      <c r="B329" s="30"/>
      <c r="C329" s="31"/>
      <c r="D329" s="32" t="str">
        <f>IF($C329="","",IFERROR(VLOOKUP($C329,#REF!,2,0),IFERROR(VLOOKUP($C329,#REF!,2,0),"")))</f>
        <v/>
      </c>
      <c r="E329" s="33" t="str">
        <f>IF($C329="","",IFERROR(VLOOKUP($C329,#REF!,3,0),IFERROR(VLOOKUP($C329,#REF!,3,0),"")))</f>
        <v/>
      </c>
      <c r="F329" s="45"/>
      <c r="G329" s="45"/>
      <c r="H329" s="45" t="str">
        <f>IF(F329="","",#REF!+#REF!)</f>
        <v/>
      </c>
      <c r="I329" s="53"/>
      <c r="J329" s="53" t="str">
        <f t="shared" si="33"/>
        <v/>
      </c>
      <c r="K329" s="57"/>
    </row>
    <row r="330" spans="1:11" ht="15" customHeight="1">
      <c r="A330" s="30"/>
      <c r="B330" s="30"/>
      <c r="C330" s="31"/>
      <c r="D330" s="32" t="str">
        <f>IF($C330="","",IFERROR(VLOOKUP($C330,#REF!,2,0),IFERROR(VLOOKUP($C330,#REF!,2,0),"")))</f>
        <v/>
      </c>
      <c r="E330" s="33" t="str">
        <f>IF($C330="","",IFERROR(VLOOKUP($C330,#REF!,3,0),IFERROR(VLOOKUP($C330,#REF!,3,0),"")))</f>
        <v/>
      </c>
      <c r="F330" s="45"/>
      <c r="G330" s="45"/>
      <c r="H330" s="45" t="str">
        <f>IF(F330="","",#REF!+#REF!)</f>
        <v/>
      </c>
      <c r="I330" s="53"/>
      <c r="J330" s="53" t="str">
        <f t="shared" si="33"/>
        <v/>
      </c>
      <c r="K330" s="57"/>
    </row>
    <row r="331" spans="1:11" ht="15" customHeight="1">
      <c r="A331" s="30"/>
      <c r="B331" s="30"/>
      <c r="C331" s="31"/>
      <c r="D331" s="32" t="str">
        <f>IF($C331="","",IFERROR(VLOOKUP($C331,#REF!,2,0),IFERROR(VLOOKUP($C331,#REF!,2,0),"")))</f>
        <v/>
      </c>
      <c r="E331" s="33" t="str">
        <f>IF($C331="","",IFERROR(VLOOKUP($C331,#REF!,3,0),IFERROR(VLOOKUP($C331,#REF!,3,0),"")))</f>
        <v/>
      </c>
      <c r="F331" s="45"/>
      <c r="G331" s="45"/>
      <c r="H331" s="45" t="str">
        <f>IF(F331="","",#REF!+#REF!)</f>
        <v/>
      </c>
      <c r="I331" s="53"/>
      <c r="J331" s="53" t="str">
        <f t="shared" si="33"/>
        <v/>
      </c>
      <c r="K331" s="57"/>
    </row>
    <row r="332" spans="1:11">
      <c r="A332" s="30"/>
      <c r="B332" s="30"/>
      <c r="C332" s="31"/>
      <c r="D332" s="32" t="str">
        <f>IF($C332="","",IFERROR(VLOOKUP($C332,#REF!,2,0),IFERROR(VLOOKUP($C332,#REF!,2,0),"")))</f>
        <v/>
      </c>
      <c r="E332" s="33" t="str">
        <f>IF($C332="","",IFERROR(VLOOKUP($C332,#REF!,3,0),IFERROR(VLOOKUP($C332,#REF!,3,0),"")))</f>
        <v/>
      </c>
      <c r="F332" s="45"/>
      <c r="G332" s="45"/>
      <c r="H332" s="45" t="str">
        <f>IF(F332="","",#REF!+#REF!)</f>
        <v/>
      </c>
      <c r="I332" s="53"/>
      <c r="J332" s="53" t="str">
        <f t="shared" si="33"/>
        <v/>
      </c>
      <c r="K332" s="57"/>
    </row>
    <row r="333" spans="1:11">
      <c r="A333" s="30"/>
      <c r="B333" s="30"/>
      <c r="C333" s="31"/>
      <c r="D333" s="32" t="str">
        <f>IF($C333="","",IFERROR(VLOOKUP($C333,#REF!,2,0),IFERROR(VLOOKUP($C333,#REF!,2,0),"")))</f>
        <v/>
      </c>
      <c r="E333" s="33" t="str">
        <f>IF($C333="","",IFERROR(VLOOKUP($C333,#REF!,3,0),IFERROR(VLOOKUP($C333,#REF!,3,0),"")))</f>
        <v/>
      </c>
      <c r="F333" s="45"/>
      <c r="G333" s="45"/>
      <c r="H333" s="45" t="str">
        <f>IF(F333="","",#REF!+#REF!)</f>
        <v/>
      </c>
      <c r="I333" s="53"/>
      <c r="J333" s="53" t="str">
        <f t="shared" si="33"/>
        <v/>
      </c>
      <c r="K333" s="57"/>
    </row>
    <row r="334" spans="1:11">
      <c r="A334" s="30"/>
      <c r="B334" s="30"/>
      <c r="C334" s="31"/>
      <c r="D334" s="32" t="str">
        <f>IF($C334="","",IFERROR(VLOOKUP($C334,#REF!,2,0),IFERROR(VLOOKUP($C334,#REF!,2,0),"")))</f>
        <v/>
      </c>
      <c r="E334" s="33" t="str">
        <f>IF($C334="","",IFERROR(VLOOKUP($C334,#REF!,3,0),IFERROR(VLOOKUP($C334,#REF!,3,0),"")))</f>
        <v/>
      </c>
      <c r="F334" s="45"/>
      <c r="G334" s="45"/>
      <c r="H334" s="45" t="str">
        <f>IF(F334="","",#REF!+#REF!)</f>
        <v/>
      </c>
      <c r="I334" s="53"/>
      <c r="J334" s="53" t="str">
        <f t="shared" si="33"/>
        <v/>
      </c>
      <c r="K334" s="57"/>
    </row>
    <row r="335" spans="1:11">
      <c r="A335" s="30"/>
      <c r="B335" s="30"/>
      <c r="C335" s="31"/>
      <c r="D335" s="32" t="str">
        <f>IF($C335="","",IFERROR(VLOOKUP($C335,#REF!,2,0),IFERROR(VLOOKUP($C335,#REF!,2,0),"")))</f>
        <v/>
      </c>
      <c r="E335" s="33" t="str">
        <f>IF($C335="","",IFERROR(VLOOKUP($C335,#REF!,3,0),IFERROR(VLOOKUP($C335,#REF!,3,0),"")))</f>
        <v/>
      </c>
      <c r="F335" s="45"/>
      <c r="G335" s="45"/>
      <c r="H335" s="45" t="str">
        <f>IF(F335="","",#REF!+#REF!)</f>
        <v/>
      </c>
      <c r="I335" s="53"/>
      <c r="J335" s="53" t="str">
        <f t="shared" si="33"/>
        <v/>
      </c>
      <c r="K335" s="57"/>
    </row>
    <row r="336" spans="1:11">
      <c r="A336" s="30"/>
      <c r="B336" s="30"/>
      <c r="C336" s="31"/>
      <c r="D336" s="32" t="str">
        <f>IF($C336="","",IFERROR(VLOOKUP($C336,#REF!,2,0),IFERROR(VLOOKUP($C336,#REF!,2,0),"")))</f>
        <v/>
      </c>
      <c r="E336" s="33" t="str">
        <f>IF($C336="","",IFERROR(VLOOKUP($C336,#REF!,3,0),IFERROR(VLOOKUP($C336,#REF!,3,0),"")))</f>
        <v/>
      </c>
      <c r="F336" s="45"/>
      <c r="G336" s="45"/>
      <c r="H336" s="45" t="str">
        <f>IF(F336="","",#REF!+#REF!)</f>
        <v/>
      </c>
      <c r="I336" s="53"/>
      <c r="J336" s="53" t="str">
        <f t="shared" ref="J336:J399" si="34">IF(F336="","",ROUND((F336*H336),2))</f>
        <v/>
      </c>
      <c r="K336" s="57"/>
    </row>
    <row r="337" spans="1:11">
      <c r="A337" s="30"/>
      <c r="B337" s="30"/>
      <c r="C337" s="31"/>
      <c r="D337" s="32" t="str">
        <f>IF($C337="","",IFERROR(VLOOKUP($C337,#REF!,2,0),IFERROR(VLOOKUP($C337,#REF!,2,0),"")))</f>
        <v/>
      </c>
      <c r="E337" s="33" t="str">
        <f>IF($C337="","",IFERROR(VLOOKUP($C337,#REF!,3,0),IFERROR(VLOOKUP($C337,#REF!,3,0),"")))</f>
        <v/>
      </c>
      <c r="F337" s="45"/>
      <c r="G337" s="45"/>
      <c r="H337" s="45" t="str">
        <f>IF(F337="","",#REF!+#REF!)</f>
        <v/>
      </c>
      <c r="I337" s="53"/>
      <c r="J337" s="53" t="str">
        <f t="shared" si="34"/>
        <v/>
      </c>
      <c r="K337" s="57"/>
    </row>
    <row r="338" spans="1:11">
      <c r="A338" s="30"/>
      <c r="B338" s="30"/>
      <c r="C338" s="31"/>
      <c r="D338" s="32" t="str">
        <f>IF($C338="","",IFERROR(VLOOKUP($C338,#REF!,2,0),IFERROR(VLOOKUP($C338,#REF!,2,0),"")))</f>
        <v/>
      </c>
      <c r="E338" s="33" t="str">
        <f>IF($C338="","",IFERROR(VLOOKUP($C338,#REF!,3,0),IFERROR(VLOOKUP($C338,#REF!,3,0),"")))</f>
        <v/>
      </c>
      <c r="F338" s="45"/>
      <c r="G338" s="45"/>
      <c r="H338" s="45" t="str">
        <f>IF(F338="","",#REF!+#REF!)</f>
        <v/>
      </c>
      <c r="I338" s="53"/>
      <c r="J338" s="53" t="str">
        <f t="shared" si="34"/>
        <v/>
      </c>
      <c r="K338" s="57"/>
    </row>
    <row r="339" spans="1:11">
      <c r="A339" s="30"/>
      <c r="B339" s="30"/>
      <c r="C339" s="31"/>
      <c r="D339" s="32" t="str">
        <f>IF($C339="","",IFERROR(VLOOKUP($C339,#REF!,2,0),IFERROR(VLOOKUP($C339,#REF!,2,0),"")))</f>
        <v/>
      </c>
      <c r="E339" s="33" t="str">
        <f>IF($C339="","",IFERROR(VLOOKUP($C339,#REF!,3,0),IFERROR(VLOOKUP($C339,#REF!,3,0),"")))</f>
        <v/>
      </c>
      <c r="F339" s="45"/>
      <c r="G339" s="45"/>
      <c r="H339" s="45" t="str">
        <f>IF(F339="","",#REF!+#REF!)</f>
        <v/>
      </c>
      <c r="I339" s="53"/>
      <c r="J339" s="53" t="str">
        <f t="shared" si="34"/>
        <v/>
      </c>
      <c r="K339" s="57"/>
    </row>
    <row r="340" spans="1:11">
      <c r="A340" s="30"/>
      <c r="B340" s="30"/>
      <c r="C340" s="31"/>
      <c r="D340" s="32" t="str">
        <f>IF($C340="","",IFERROR(VLOOKUP($C340,#REF!,2,0),IFERROR(VLOOKUP($C340,#REF!,2,0),"")))</f>
        <v/>
      </c>
      <c r="E340" s="33" t="str">
        <f>IF($C340="","",IFERROR(VLOOKUP($C340,#REF!,3,0),IFERROR(VLOOKUP($C340,#REF!,3,0),"")))</f>
        <v/>
      </c>
      <c r="F340" s="45"/>
      <c r="G340" s="45"/>
      <c r="H340" s="45" t="str">
        <f>IF(F340="","",#REF!+#REF!)</f>
        <v/>
      </c>
      <c r="I340" s="53"/>
      <c r="J340" s="53" t="str">
        <f t="shared" si="34"/>
        <v/>
      </c>
      <c r="K340" s="57"/>
    </row>
    <row r="341" spans="1:11">
      <c r="A341" s="30"/>
      <c r="B341" s="30"/>
      <c r="C341" s="31"/>
      <c r="D341" s="32" t="str">
        <f>IF($C341="","",IFERROR(VLOOKUP($C341,#REF!,2,0),IFERROR(VLOOKUP($C341,#REF!,2,0),"")))</f>
        <v/>
      </c>
      <c r="E341" s="33" t="str">
        <f>IF($C341="","",IFERROR(VLOOKUP($C341,#REF!,3,0),IFERROR(VLOOKUP($C341,#REF!,3,0),"")))</f>
        <v/>
      </c>
      <c r="F341" s="45"/>
      <c r="G341" s="45"/>
      <c r="H341" s="45" t="str">
        <f>IF(F341="","",#REF!+#REF!)</f>
        <v/>
      </c>
      <c r="I341" s="53"/>
      <c r="J341" s="53" t="str">
        <f t="shared" si="34"/>
        <v/>
      </c>
      <c r="K341" s="57"/>
    </row>
    <row r="342" spans="1:11">
      <c r="A342" s="30"/>
      <c r="B342" s="30"/>
      <c r="C342" s="31"/>
      <c r="D342" s="32" t="str">
        <f>IF($C342="","",IFERROR(VLOOKUP($C342,#REF!,2,0),IFERROR(VLOOKUP($C342,#REF!,2,0),"")))</f>
        <v/>
      </c>
      <c r="E342" s="33" t="str">
        <f>IF($C342="","",IFERROR(VLOOKUP($C342,#REF!,3,0),IFERROR(VLOOKUP($C342,#REF!,3,0),"")))</f>
        <v/>
      </c>
      <c r="F342" s="45"/>
      <c r="G342" s="45"/>
      <c r="H342" s="45" t="str">
        <f>IF(F342="","",#REF!+#REF!)</f>
        <v/>
      </c>
      <c r="I342" s="53"/>
      <c r="J342" s="53" t="str">
        <f t="shared" si="34"/>
        <v/>
      </c>
      <c r="K342" s="57"/>
    </row>
    <row r="343" spans="1:11">
      <c r="A343" s="30"/>
      <c r="B343" s="30"/>
      <c r="C343" s="31"/>
      <c r="D343" s="32" t="str">
        <f>IF($C343="","",IFERROR(VLOOKUP($C343,#REF!,2,0),IFERROR(VLOOKUP($C343,#REF!,2,0),"")))</f>
        <v/>
      </c>
      <c r="E343" s="33" t="str">
        <f>IF($C343="","",IFERROR(VLOOKUP($C343,#REF!,3,0),IFERROR(VLOOKUP($C343,#REF!,3,0),"")))</f>
        <v/>
      </c>
      <c r="F343" s="45"/>
      <c r="G343" s="45"/>
      <c r="H343" s="45" t="str">
        <f>IF(F343="","",#REF!+#REF!)</f>
        <v/>
      </c>
      <c r="I343" s="53"/>
      <c r="J343" s="53" t="str">
        <f t="shared" si="34"/>
        <v/>
      </c>
      <c r="K343" s="57"/>
    </row>
    <row r="344" spans="1:11">
      <c r="A344" s="30"/>
      <c r="B344" s="30"/>
      <c r="C344" s="31"/>
      <c r="D344" s="32" t="str">
        <f>IF($C344="","",IFERROR(VLOOKUP($C344,#REF!,2,0),IFERROR(VLOOKUP($C344,#REF!,2,0),"")))</f>
        <v/>
      </c>
      <c r="E344" s="33" t="str">
        <f>IF($C344="","",IFERROR(VLOOKUP($C344,#REF!,3,0),IFERROR(VLOOKUP($C344,#REF!,3,0),"")))</f>
        <v/>
      </c>
      <c r="F344" s="45"/>
      <c r="G344" s="45"/>
      <c r="H344" s="45" t="str">
        <f>IF(F344="","",#REF!+#REF!)</f>
        <v/>
      </c>
      <c r="I344" s="53"/>
      <c r="J344" s="53" t="str">
        <f t="shared" si="34"/>
        <v/>
      </c>
      <c r="K344" s="57"/>
    </row>
    <row r="345" spans="1:11">
      <c r="A345" s="30"/>
      <c r="B345" s="30"/>
      <c r="C345" s="31"/>
      <c r="D345" s="32" t="str">
        <f>IF($C345="","",IFERROR(VLOOKUP($C345,#REF!,2,0),IFERROR(VLOOKUP($C345,#REF!,2,0),"")))</f>
        <v/>
      </c>
      <c r="E345" s="33" t="str">
        <f>IF($C345="","",IFERROR(VLOOKUP($C345,#REF!,3,0),IFERROR(VLOOKUP($C345,#REF!,3,0),"")))</f>
        <v/>
      </c>
      <c r="F345" s="45"/>
      <c r="G345" s="45"/>
      <c r="H345" s="45" t="str">
        <f>IF(F345="","",#REF!+#REF!)</f>
        <v/>
      </c>
      <c r="I345" s="53"/>
      <c r="J345" s="53" t="str">
        <f t="shared" si="34"/>
        <v/>
      </c>
      <c r="K345" s="57"/>
    </row>
    <row r="346" spans="1:11">
      <c r="A346" s="30"/>
      <c r="B346" s="30"/>
      <c r="C346" s="31"/>
      <c r="D346" s="32" t="str">
        <f>IF($C346="","",IFERROR(VLOOKUP($C346,#REF!,2,0),IFERROR(VLOOKUP($C346,#REF!,2,0),"")))</f>
        <v/>
      </c>
      <c r="E346" s="33" t="str">
        <f>IF($C346="","",IFERROR(VLOOKUP($C346,#REF!,3,0),IFERROR(VLOOKUP($C346,#REF!,3,0),"")))</f>
        <v/>
      </c>
      <c r="F346" s="45"/>
      <c r="G346" s="45"/>
      <c r="H346" s="45" t="str">
        <f>IF(F346="","",#REF!+#REF!)</f>
        <v/>
      </c>
      <c r="I346" s="53"/>
      <c r="J346" s="53" t="str">
        <f t="shared" si="34"/>
        <v/>
      </c>
      <c r="K346" s="57"/>
    </row>
    <row r="347" spans="1:11">
      <c r="A347" s="30"/>
      <c r="B347" s="30"/>
      <c r="C347" s="31"/>
      <c r="D347" s="32" t="str">
        <f>IF($C347="","",IFERROR(VLOOKUP($C347,#REF!,2,0),IFERROR(VLOOKUP($C347,#REF!,2,0),"")))</f>
        <v/>
      </c>
      <c r="E347" s="33" t="str">
        <f>IF($C347="","",IFERROR(VLOOKUP($C347,#REF!,3,0),IFERROR(VLOOKUP($C347,#REF!,3,0),"")))</f>
        <v/>
      </c>
      <c r="F347" s="45"/>
      <c r="G347" s="45"/>
      <c r="H347" s="45" t="str">
        <f>IF(F347="","",#REF!+#REF!)</f>
        <v/>
      </c>
      <c r="I347" s="53"/>
      <c r="J347" s="53" t="str">
        <f t="shared" si="34"/>
        <v/>
      </c>
      <c r="K347" s="57"/>
    </row>
    <row r="348" spans="1:11">
      <c r="A348" s="30"/>
      <c r="B348" s="30"/>
      <c r="C348" s="31"/>
      <c r="D348" s="32" t="str">
        <f>IF($C348="","",IFERROR(VLOOKUP($C348,#REF!,2,0),IFERROR(VLOOKUP($C348,#REF!,2,0),"")))</f>
        <v/>
      </c>
      <c r="E348" s="33" t="str">
        <f>IF($C348="","",IFERROR(VLOOKUP($C348,#REF!,3,0),IFERROR(VLOOKUP($C348,#REF!,3,0),"")))</f>
        <v/>
      </c>
      <c r="F348" s="45"/>
      <c r="G348" s="45"/>
      <c r="H348" s="45" t="str">
        <f>IF(F348="","",#REF!+#REF!)</f>
        <v/>
      </c>
      <c r="I348" s="53"/>
      <c r="J348" s="53" t="str">
        <f t="shared" si="34"/>
        <v/>
      </c>
      <c r="K348" s="57"/>
    </row>
    <row r="349" spans="1:11">
      <c r="A349" s="30"/>
      <c r="B349" s="30"/>
      <c r="C349" s="31"/>
      <c r="D349" s="32" t="str">
        <f>IF($C349="","",IFERROR(VLOOKUP($C349,#REF!,2,0),IFERROR(VLOOKUP($C349,#REF!,2,0),"")))</f>
        <v/>
      </c>
      <c r="E349" s="33" t="str">
        <f>IF($C349="","",IFERROR(VLOOKUP($C349,#REF!,3,0),IFERROR(VLOOKUP($C349,#REF!,3,0),"")))</f>
        <v/>
      </c>
      <c r="F349" s="45"/>
      <c r="G349" s="45"/>
      <c r="H349" s="45" t="str">
        <f>IF(F349="","",#REF!+#REF!)</f>
        <v/>
      </c>
      <c r="I349" s="53"/>
      <c r="J349" s="53" t="str">
        <f t="shared" si="34"/>
        <v/>
      </c>
      <c r="K349" s="57"/>
    </row>
    <row r="350" spans="1:11">
      <c r="A350" s="30"/>
      <c r="B350" s="30"/>
      <c r="C350" s="31"/>
      <c r="D350" s="32" t="str">
        <f>IF($C350="","",IFERROR(VLOOKUP($C350,#REF!,2,0),IFERROR(VLOOKUP($C350,#REF!,2,0),"")))</f>
        <v/>
      </c>
      <c r="E350" s="33" t="str">
        <f>IF($C350="","",IFERROR(VLOOKUP($C350,#REF!,3,0),IFERROR(VLOOKUP($C350,#REF!,3,0),"")))</f>
        <v/>
      </c>
      <c r="F350" s="45"/>
      <c r="G350" s="45"/>
      <c r="H350" s="45" t="str">
        <f>IF(F350="","",#REF!+#REF!)</f>
        <v/>
      </c>
      <c r="I350" s="53"/>
      <c r="J350" s="53" t="str">
        <f t="shared" si="34"/>
        <v/>
      </c>
      <c r="K350" s="57"/>
    </row>
    <row r="351" spans="1:11">
      <c r="A351" s="30"/>
      <c r="B351" s="30"/>
      <c r="C351" s="31"/>
      <c r="D351" s="32" t="str">
        <f>IF($C351="","",IFERROR(VLOOKUP($C351,#REF!,2,0),IFERROR(VLOOKUP($C351,#REF!,2,0),"")))</f>
        <v/>
      </c>
      <c r="E351" s="33" t="str">
        <f>IF($C351="","",IFERROR(VLOOKUP($C351,#REF!,3,0),IFERROR(VLOOKUP($C351,#REF!,3,0),"")))</f>
        <v/>
      </c>
      <c r="F351" s="45"/>
      <c r="G351" s="45"/>
      <c r="H351" s="45" t="str">
        <f>IF(F351="","",#REF!+#REF!)</f>
        <v/>
      </c>
      <c r="I351" s="53"/>
      <c r="J351" s="53" t="str">
        <f t="shared" si="34"/>
        <v/>
      </c>
      <c r="K351" s="57"/>
    </row>
    <row r="352" spans="1:11">
      <c r="A352" s="30"/>
      <c r="B352" s="30"/>
      <c r="C352" s="31"/>
      <c r="D352" s="32" t="str">
        <f>IF($C352="","",IFERROR(VLOOKUP($C352,#REF!,2,0),IFERROR(VLOOKUP($C352,#REF!,2,0),"")))</f>
        <v/>
      </c>
      <c r="E352" s="33" t="str">
        <f>IF($C352="","",IFERROR(VLOOKUP($C352,#REF!,3,0),IFERROR(VLOOKUP($C352,#REF!,3,0),"")))</f>
        <v/>
      </c>
      <c r="F352" s="45"/>
      <c r="G352" s="45"/>
      <c r="H352" s="45" t="str">
        <f>IF(F352="","",#REF!+#REF!)</f>
        <v/>
      </c>
      <c r="I352" s="53"/>
      <c r="J352" s="53" t="str">
        <f t="shared" si="34"/>
        <v/>
      </c>
      <c r="K352" s="57"/>
    </row>
    <row r="353" spans="1:11">
      <c r="A353" s="30"/>
      <c r="B353" s="30"/>
      <c r="C353" s="31"/>
      <c r="D353" s="32" t="str">
        <f>IF($C353="","",IFERROR(VLOOKUP($C353,#REF!,2,0),IFERROR(VLOOKUP($C353,#REF!,2,0),"")))</f>
        <v/>
      </c>
      <c r="E353" s="33" t="str">
        <f>IF($C353="","",IFERROR(VLOOKUP($C353,#REF!,3,0),IFERROR(VLOOKUP($C353,#REF!,3,0),"")))</f>
        <v/>
      </c>
      <c r="F353" s="45"/>
      <c r="G353" s="45"/>
      <c r="H353" s="45" t="str">
        <f>IF(F353="","",#REF!+#REF!)</f>
        <v/>
      </c>
      <c r="I353" s="53"/>
      <c r="J353" s="53" t="str">
        <f t="shared" si="34"/>
        <v/>
      </c>
      <c r="K353" s="57"/>
    </row>
    <row r="354" spans="1:11">
      <c r="A354" s="30"/>
      <c r="B354" s="30"/>
      <c r="C354" s="31"/>
      <c r="D354" s="32" t="str">
        <f>IF($C354="","",IFERROR(VLOOKUP($C354,#REF!,2,0),IFERROR(VLOOKUP($C354,#REF!,2,0),"")))</f>
        <v/>
      </c>
      <c r="E354" s="33" t="str">
        <f>IF($C354="","",IFERROR(VLOOKUP($C354,#REF!,3,0),IFERROR(VLOOKUP($C354,#REF!,3,0),"")))</f>
        <v/>
      </c>
      <c r="F354" s="45"/>
      <c r="G354" s="45"/>
      <c r="H354" s="45" t="str">
        <f>IF(F354="","",#REF!+#REF!)</f>
        <v/>
      </c>
      <c r="I354" s="53"/>
      <c r="J354" s="53" t="str">
        <f t="shared" si="34"/>
        <v/>
      </c>
      <c r="K354" s="57"/>
    </row>
    <row r="355" spans="1:11">
      <c r="A355" s="30"/>
      <c r="B355" s="30"/>
      <c r="C355" s="31"/>
      <c r="D355" s="32" t="str">
        <f>IF($C355="","",IFERROR(VLOOKUP($C355,#REF!,2,0),IFERROR(VLOOKUP($C355,#REF!,2,0),"")))</f>
        <v/>
      </c>
      <c r="E355" s="33" t="str">
        <f>IF($C355="","",IFERROR(VLOOKUP($C355,#REF!,3,0),IFERROR(VLOOKUP($C355,#REF!,3,0),"")))</f>
        <v/>
      </c>
      <c r="F355" s="45"/>
      <c r="G355" s="45"/>
      <c r="H355" s="45" t="str">
        <f>IF(F355="","",#REF!+#REF!)</f>
        <v/>
      </c>
      <c r="I355" s="53"/>
      <c r="J355" s="53" t="str">
        <f t="shared" si="34"/>
        <v/>
      </c>
      <c r="K355" s="57"/>
    </row>
    <row r="356" spans="1:11">
      <c r="A356" s="30"/>
      <c r="B356" s="30"/>
      <c r="C356" s="31"/>
      <c r="D356" s="32" t="str">
        <f>IF($C356="","",IFERROR(VLOOKUP($C356,#REF!,2,0),IFERROR(VLOOKUP($C356,#REF!,2,0),"")))</f>
        <v/>
      </c>
      <c r="E356" s="33" t="str">
        <f>IF($C356="","",IFERROR(VLOOKUP($C356,#REF!,3,0),IFERROR(VLOOKUP($C356,#REF!,3,0),"")))</f>
        <v/>
      </c>
      <c r="F356" s="45"/>
      <c r="G356" s="45"/>
      <c r="H356" s="45" t="str">
        <f>IF(F356="","",#REF!+#REF!)</f>
        <v/>
      </c>
      <c r="I356" s="53"/>
      <c r="J356" s="53" t="str">
        <f t="shared" si="34"/>
        <v/>
      </c>
      <c r="K356" s="57"/>
    </row>
    <row r="357" spans="1:11">
      <c r="A357" s="30"/>
      <c r="B357" s="30"/>
      <c r="C357" s="31"/>
      <c r="D357" s="32" t="str">
        <f>IF($C357="","",IFERROR(VLOOKUP($C357,#REF!,2,0),IFERROR(VLOOKUP($C357,#REF!,2,0),"")))</f>
        <v/>
      </c>
      <c r="E357" s="33" t="str">
        <f>IF($C357="","",IFERROR(VLOOKUP($C357,#REF!,3,0),IFERROR(VLOOKUP($C357,#REF!,3,0),"")))</f>
        <v/>
      </c>
      <c r="F357" s="45"/>
      <c r="G357" s="45"/>
      <c r="H357" s="45" t="str">
        <f>IF(F357="","",#REF!+#REF!)</f>
        <v/>
      </c>
      <c r="I357" s="53"/>
      <c r="J357" s="53" t="str">
        <f t="shared" si="34"/>
        <v/>
      </c>
      <c r="K357" s="57"/>
    </row>
    <row r="358" spans="1:11">
      <c r="A358" s="30"/>
      <c r="B358" s="30"/>
      <c r="C358" s="31"/>
      <c r="D358" s="32" t="str">
        <f>IF($C358="","",IFERROR(VLOOKUP($C358,#REF!,2,0),IFERROR(VLOOKUP($C358,#REF!,2,0),"")))</f>
        <v/>
      </c>
      <c r="E358" s="33" t="str">
        <f>IF($C358="","",IFERROR(VLOOKUP($C358,#REF!,3,0),IFERROR(VLOOKUP($C358,#REF!,3,0),"")))</f>
        <v/>
      </c>
      <c r="F358" s="45"/>
      <c r="G358" s="45"/>
      <c r="H358" s="45" t="str">
        <f>IF(F358="","",#REF!+#REF!)</f>
        <v/>
      </c>
      <c r="I358" s="53"/>
      <c r="J358" s="53" t="str">
        <f t="shared" si="34"/>
        <v/>
      </c>
      <c r="K358" s="57"/>
    </row>
    <row r="359" spans="1:11">
      <c r="A359" s="30"/>
      <c r="B359" s="30"/>
      <c r="C359" s="31"/>
      <c r="D359" s="32" t="str">
        <f>IF($C359="","",IFERROR(VLOOKUP($C359,#REF!,2,0),IFERROR(VLOOKUP($C359,#REF!,2,0),"")))</f>
        <v/>
      </c>
      <c r="E359" s="33" t="str">
        <f>IF($C359="","",IFERROR(VLOOKUP($C359,#REF!,3,0),IFERROR(VLOOKUP($C359,#REF!,3,0),"")))</f>
        <v/>
      </c>
      <c r="F359" s="45"/>
      <c r="G359" s="45"/>
      <c r="H359" s="45" t="str">
        <f>IF(F359="","",#REF!+#REF!)</f>
        <v/>
      </c>
      <c r="I359" s="53"/>
      <c r="J359" s="53" t="str">
        <f t="shared" si="34"/>
        <v/>
      </c>
      <c r="K359" s="57"/>
    </row>
    <row r="360" spans="1:11">
      <c r="A360" s="30"/>
      <c r="B360" s="30"/>
      <c r="C360" s="31"/>
      <c r="D360" s="32" t="str">
        <f>IF($C360="","",IFERROR(VLOOKUP($C360,#REF!,2,0),IFERROR(VLOOKUP($C360,#REF!,2,0),"")))</f>
        <v/>
      </c>
      <c r="E360" s="33" t="str">
        <f>IF($C360="","",IFERROR(VLOOKUP($C360,#REF!,3,0),IFERROR(VLOOKUP($C360,#REF!,3,0),"")))</f>
        <v/>
      </c>
      <c r="F360" s="45"/>
      <c r="G360" s="45"/>
      <c r="H360" s="45" t="str">
        <f>IF(F360="","",#REF!+#REF!)</f>
        <v/>
      </c>
      <c r="I360" s="53"/>
      <c r="J360" s="53" t="str">
        <f t="shared" si="34"/>
        <v/>
      </c>
      <c r="K360" s="57"/>
    </row>
    <row r="361" spans="1:11">
      <c r="A361" s="30"/>
      <c r="B361" s="30"/>
      <c r="C361" s="31"/>
      <c r="D361" s="32" t="str">
        <f>IF($C361="","",IFERROR(VLOOKUP($C361,#REF!,2,0),IFERROR(VLOOKUP($C361,#REF!,2,0),"")))</f>
        <v/>
      </c>
      <c r="E361" s="33" t="str">
        <f>IF($C361="","",IFERROR(VLOOKUP($C361,#REF!,3,0),IFERROR(VLOOKUP($C361,#REF!,3,0),"")))</f>
        <v/>
      </c>
      <c r="F361" s="45"/>
      <c r="G361" s="45"/>
      <c r="H361" s="45" t="str">
        <f>IF(F361="","",#REF!+#REF!)</f>
        <v/>
      </c>
      <c r="I361" s="53"/>
      <c r="J361" s="53" t="str">
        <f t="shared" si="34"/>
        <v/>
      </c>
      <c r="K361" s="57"/>
    </row>
    <row r="362" spans="1:11">
      <c r="A362" s="30"/>
      <c r="B362" s="30"/>
      <c r="C362" s="31"/>
      <c r="D362" s="32" t="str">
        <f>IF($C362="","",IFERROR(VLOOKUP($C362,#REF!,2,0),IFERROR(VLOOKUP($C362,#REF!,2,0),"")))</f>
        <v/>
      </c>
      <c r="E362" s="33" t="str">
        <f>IF($C362="","",IFERROR(VLOOKUP($C362,#REF!,3,0),IFERROR(VLOOKUP($C362,#REF!,3,0),"")))</f>
        <v/>
      </c>
      <c r="F362" s="45"/>
      <c r="G362" s="45"/>
      <c r="H362" s="45" t="str">
        <f>IF(F362="","",#REF!+#REF!)</f>
        <v/>
      </c>
      <c r="I362" s="53"/>
      <c r="J362" s="53" t="str">
        <f t="shared" si="34"/>
        <v/>
      </c>
      <c r="K362" s="57"/>
    </row>
    <row r="363" spans="1:11">
      <c r="A363" s="30"/>
      <c r="B363" s="30"/>
      <c r="C363" s="31"/>
      <c r="D363" s="32" t="str">
        <f>IF($C363="","",IFERROR(VLOOKUP($C363,#REF!,2,0),IFERROR(VLOOKUP($C363,#REF!,2,0),"")))</f>
        <v/>
      </c>
      <c r="E363" s="33" t="str">
        <f>IF($C363="","",IFERROR(VLOOKUP($C363,#REF!,3,0),IFERROR(VLOOKUP($C363,#REF!,3,0),"")))</f>
        <v/>
      </c>
      <c r="F363" s="45"/>
      <c r="G363" s="45"/>
      <c r="H363" s="45" t="str">
        <f>IF(F363="","",#REF!+#REF!)</f>
        <v/>
      </c>
      <c r="I363" s="53"/>
      <c r="J363" s="53" t="str">
        <f t="shared" si="34"/>
        <v/>
      </c>
      <c r="K363" s="57"/>
    </row>
    <row r="364" spans="1:11">
      <c r="A364" s="30"/>
      <c r="B364" s="30"/>
      <c r="C364" s="31"/>
      <c r="D364" s="32" t="str">
        <f>IF($C364="","",IFERROR(VLOOKUP($C364,#REF!,2,0),IFERROR(VLOOKUP($C364,#REF!,2,0),"")))</f>
        <v/>
      </c>
      <c r="E364" s="33" t="str">
        <f>IF($C364="","",IFERROR(VLOOKUP($C364,#REF!,3,0),IFERROR(VLOOKUP($C364,#REF!,3,0),"")))</f>
        <v/>
      </c>
      <c r="F364" s="45"/>
      <c r="G364" s="45"/>
      <c r="H364" s="45" t="str">
        <f>IF(F364="","",#REF!+#REF!)</f>
        <v/>
      </c>
      <c r="I364" s="53"/>
      <c r="J364" s="53" t="str">
        <f t="shared" si="34"/>
        <v/>
      </c>
      <c r="K364" s="57"/>
    </row>
    <row r="365" spans="1:11">
      <c r="A365" s="30"/>
      <c r="B365" s="30"/>
      <c r="C365" s="31"/>
      <c r="D365" s="32" t="str">
        <f>IF($C365="","",IFERROR(VLOOKUP($C365,#REF!,2,0),IFERROR(VLOOKUP($C365,#REF!,2,0),"")))</f>
        <v/>
      </c>
      <c r="E365" s="33" t="str">
        <f>IF($C365="","",IFERROR(VLOOKUP($C365,#REF!,3,0),IFERROR(VLOOKUP($C365,#REF!,3,0),"")))</f>
        <v/>
      </c>
      <c r="F365" s="45"/>
      <c r="G365" s="45"/>
      <c r="H365" s="45" t="str">
        <f>IF(F365="","",#REF!+#REF!)</f>
        <v/>
      </c>
      <c r="I365" s="53"/>
      <c r="J365" s="53" t="str">
        <f t="shared" si="34"/>
        <v/>
      </c>
      <c r="K365" s="57"/>
    </row>
    <row r="366" spans="1:11">
      <c r="A366" s="30"/>
      <c r="B366" s="30"/>
      <c r="C366" s="31"/>
      <c r="D366" s="32" t="str">
        <f>IF($C366="","",IFERROR(VLOOKUP($C366,#REF!,2,0),IFERROR(VLOOKUP($C366,#REF!,2,0),"")))</f>
        <v/>
      </c>
      <c r="E366" s="33" t="str">
        <f>IF($C366="","",IFERROR(VLOOKUP($C366,#REF!,3,0),IFERROR(VLOOKUP($C366,#REF!,3,0),"")))</f>
        <v/>
      </c>
      <c r="F366" s="45"/>
      <c r="G366" s="45"/>
      <c r="H366" s="45" t="str">
        <f>IF(F366="","",#REF!+#REF!)</f>
        <v/>
      </c>
      <c r="I366" s="53"/>
      <c r="J366" s="53" t="str">
        <f t="shared" si="34"/>
        <v/>
      </c>
      <c r="K366" s="57"/>
    </row>
    <row r="367" spans="1:11">
      <c r="A367" s="30"/>
      <c r="B367" s="30"/>
      <c r="C367" s="31"/>
      <c r="D367" s="32" t="str">
        <f>IF($C367="","",IFERROR(VLOOKUP($C367,#REF!,2,0),IFERROR(VLOOKUP($C367,#REF!,2,0),"")))</f>
        <v/>
      </c>
      <c r="E367" s="33" t="str">
        <f>IF($C367="","",IFERROR(VLOOKUP($C367,#REF!,3,0),IFERROR(VLOOKUP($C367,#REF!,3,0),"")))</f>
        <v/>
      </c>
      <c r="F367" s="45"/>
      <c r="G367" s="45"/>
      <c r="H367" s="45" t="str">
        <f>IF(F367="","",#REF!+#REF!)</f>
        <v/>
      </c>
      <c r="I367" s="53"/>
      <c r="J367" s="53" t="str">
        <f t="shared" si="34"/>
        <v/>
      </c>
      <c r="K367" s="57"/>
    </row>
    <row r="368" spans="1:11">
      <c r="A368" s="30"/>
      <c r="B368" s="30"/>
      <c r="C368" s="31"/>
      <c r="D368" s="32" t="str">
        <f>IF($C368="","",IFERROR(VLOOKUP($C368,#REF!,2,0),IFERROR(VLOOKUP($C368,#REF!,2,0),"")))</f>
        <v/>
      </c>
      <c r="E368" s="33" t="str">
        <f>IF($C368="","",IFERROR(VLOOKUP($C368,#REF!,3,0),IFERROR(VLOOKUP($C368,#REF!,3,0),"")))</f>
        <v/>
      </c>
      <c r="F368" s="45"/>
      <c r="G368" s="45"/>
      <c r="H368" s="45" t="str">
        <f>IF(F368="","",#REF!+#REF!)</f>
        <v/>
      </c>
      <c r="I368" s="53"/>
      <c r="J368" s="53" t="str">
        <f t="shared" si="34"/>
        <v/>
      </c>
      <c r="K368" s="57"/>
    </row>
    <row r="369" spans="1:11">
      <c r="A369" s="30"/>
      <c r="B369" s="30"/>
      <c r="C369" s="31"/>
      <c r="D369" s="32" t="str">
        <f>IF($C369="","",IFERROR(VLOOKUP($C369,#REF!,2,0),IFERROR(VLOOKUP($C369,#REF!,2,0),"")))</f>
        <v/>
      </c>
      <c r="E369" s="33" t="str">
        <f>IF($C369="","",IFERROR(VLOOKUP($C369,#REF!,3,0),IFERROR(VLOOKUP($C369,#REF!,3,0),"")))</f>
        <v/>
      </c>
      <c r="F369" s="45"/>
      <c r="G369" s="45"/>
      <c r="H369" s="45" t="str">
        <f>IF(F369="","",#REF!+#REF!)</f>
        <v/>
      </c>
      <c r="I369" s="53"/>
      <c r="J369" s="53" t="str">
        <f t="shared" si="34"/>
        <v/>
      </c>
      <c r="K369" s="57"/>
    </row>
    <row r="370" spans="1:11">
      <c r="A370" s="30"/>
      <c r="B370" s="30"/>
      <c r="C370" s="31"/>
      <c r="D370" s="32" t="str">
        <f>IF($C370="","",IFERROR(VLOOKUP($C370,#REF!,2,0),IFERROR(VLOOKUP($C370,#REF!,2,0),"")))</f>
        <v/>
      </c>
      <c r="E370" s="33" t="str">
        <f>IF($C370="","",IFERROR(VLOOKUP($C370,#REF!,3,0),IFERROR(VLOOKUP($C370,#REF!,3,0),"")))</f>
        <v/>
      </c>
      <c r="F370" s="45"/>
      <c r="G370" s="45"/>
      <c r="H370" s="45" t="str">
        <f>IF(F370="","",#REF!+#REF!)</f>
        <v/>
      </c>
      <c r="I370" s="53"/>
      <c r="J370" s="53" t="str">
        <f t="shared" si="34"/>
        <v/>
      </c>
      <c r="K370" s="57"/>
    </row>
    <row r="371" spans="1:11">
      <c r="A371" s="30"/>
      <c r="B371" s="30"/>
      <c r="C371" s="31"/>
      <c r="D371" s="32" t="str">
        <f>IF($C371="","",IFERROR(VLOOKUP($C371,#REF!,2,0),IFERROR(VLOOKUP($C371,#REF!,2,0),"")))</f>
        <v/>
      </c>
      <c r="E371" s="33" t="str">
        <f>IF($C371="","",IFERROR(VLOOKUP($C371,#REF!,3,0),IFERROR(VLOOKUP($C371,#REF!,3,0),"")))</f>
        <v/>
      </c>
      <c r="F371" s="45"/>
      <c r="G371" s="45"/>
      <c r="H371" s="45" t="str">
        <f>IF(F371="","",#REF!+#REF!)</f>
        <v/>
      </c>
      <c r="I371" s="53"/>
      <c r="J371" s="53" t="str">
        <f t="shared" si="34"/>
        <v/>
      </c>
      <c r="K371" s="57"/>
    </row>
    <row r="372" spans="1:11">
      <c r="A372" s="30"/>
      <c r="B372" s="30"/>
      <c r="C372" s="31"/>
      <c r="D372" s="32" t="str">
        <f>IF($C372="","",IFERROR(VLOOKUP($C372,#REF!,2,0),IFERROR(VLOOKUP($C372,#REF!,2,0),"")))</f>
        <v/>
      </c>
      <c r="E372" s="33" t="str">
        <f>IF($C372="","",IFERROR(VLOOKUP($C372,#REF!,3,0),IFERROR(VLOOKUP($C372,#REF!,3,0),"")))</f>
        <v/>
      </c>
      <c r="F372" s="45"/>
      <c r="G372" s="45"/>
      <c r="H372" s="45" t="str">
        <f>IF(F372="","",#REF!+#REF!)</f>
        <v/>
      </c>
      <c r="I372" s="53"/>
      <c r="J372" s="53" t="str">
        <f t="shared" si="34"/>
        <v/>
      </c>
      <c r="K372" s="57"/>
    </row>
    <row r="373" spans="1:11">
      <c r="A373" s="30"/>
      <c r="B373" s="30"/>
      <c r="C373" s="31"/>
      <c r="D373" s="32" t="str">
        <f>IF($C373="","",IFERROR(VLOOKUP($C373,#REF!,2,0),IFERROR(VLOOKUP($C373,#REF!,2,0),"")))</f>
        <v/>
      </c>
      <c r="E373" s="33" t="str">
        <f>IF($C373="","",IFERROR(VLOOKUP($C373,#REF!,3,0),IFERROR(VLOOKUP($C373,#REF!,3,0),"")))</f>
        <v/>
      </c>
      <c r="F373" s="45"/>
      <c r="G373" s="45"/>
      <c r="H373" s="45" t="str">
        <f>IF(F373="","",#REF!+#REF!)</f>
        <v/>
      </c>
      <c r="I373" s="53"/>
      <c r="J373" s="53" t="str">
        <f t="shared" si="34"/>
        <v/>
      </c>
      <c r="K373" s="57"/>
    </row>
    <row r="374" spans="1:11">
      <c r="A374" s="30"/>
      <c r="B374" s="30"/>
      <c r="C374" s="31"/>
      <c r="D374" s="32" t="str">
        <f>IF($C374="","",IFERROR(VLOOKUP($C374,#REF!,2,0),IFERROR(VLOOKUP($C374,#REF!,2,0),"")))</f>
        <v/>
      </c>
      <c r="E374" s="33" t="str">
        <f>IF($C374="","",IFERROR(VLOOKUP($C374,#REF!,3,0),IFERROR(VLOOKUP($C374,#REF!,3,0),"")))</f>
        <v/>
      </c>
      <c r="F374" s="45"/>
      <c r="G374" s="45"/>
      <c r="H374" s="45" t="str">
        <f>IF(F374="","",#REF!+#REF!)</f>
        <v/>
      </c>
      <c r="I374" s="53"/>
      <c r="J374" s="53" t="str">
        <f t="shared" si="34"/>
        <v/>
      </c>
      <c r="K374" s="57"/>
    </row>
    <row r="375" spans="1:11">
      <c r="A375" s="30"/>
      <c r="B375" s="30"/>
      <c r="C375" s="31"/>
      <c r="D375" s="32" t="str">
        <f>IF($C375="","",IFERROR(VLOOKUP($C375,#REF!,2,0),IFERROR(VLOOKUP($C375,#REF!,2,0),"")))</f>
        <v/>
      </c>
      <c r="E375" s="33" t="str">
        <f>IF($C375="","",IFERROR(VLOOKUP($C375,#REF!,3,0),IFERROR(VLOOKUP($C375,#REF!,3,0),"")))</f>
        <v/>
      </c>
      <c r="F375" s="45"/>
      <c r="G375" s="45"/>
      <c r="H375" s="45" t="str">
        <f>IF(F375="","",#REF!+#REF!)</f>
        <v/>
      </c>
      <c r="I375" s="53"/>
      <c r="J375" s="53" t="str">
        <f t="shared" si="34"/>
        <v/>
      </c>
      <c r="K375" s="57"/>
    </row>
    <row r="376" spans="1:11">
      <c r="A376" s="30"/>
      <c r="B376" s="30"/>
      <c r="C376" s="31"/>
      <c r="D376" s="32" t="str">
        <f>IF($C376="","",IFERROR(VLOOKUP($C376,#REF!,2,0),IFERROR(VLOOKUP($C376,#REF!,2,0),"")))</f>
        <v/>
      </c>
      <c r="E376" s="33" t="str">
        <f>IF($C376="","",IFERROR(VLOOKUP($C376,#REF!,3,0),IFERROR(VLOOKUP($C376,#REF!,3,0),"")))</f>
        <v/>
      </c>
      <c r="F376" s="45"/>
      <c r="G376" s="45"/>
      <c r="H376" s="45" t="str">
        <f>IF(F376="","",#REF!+#REF!)</f>
        <v/>
      </c>
      <c r="I376" s="53"/>
      <c r="J376" s="53" t="str">
        <f t="shared" si="34"/>
        <v/>
      </c>
      <c r="K376" s="57"/>
    </row>
    <row r="377" spans="1:11">
      <c r="A377" s="30"/>
      <c r="B377" s="30"/>
      <c r="C377" s="31"/>
      <c r="D377" s="32" t="str">
        <f>IF($C377="","",IFERROR(VLOOKUP($C377,#REF!,2,0),IFERROR(VLOOKUP($C377,#REF!,2,0),"")))</f>
        <v/>
      </c>
      <c r="E377" s="33" t="str">
        <f>IF($C377="","",IFERROR(VLOOKUP($C377,#REF!,3,0),IFERROR(VLOOKUP($C377,#REF!,3,0),"")))</f>
        <v/>
      </c>
      <c r="F377" s="45"/>
      <c r="G377" s="45"/>
      <c r="H377" s="45" t="str">
        <f>IF(F377="","",#REF!+#REF!)</f>
        <v/>
      </c>
      <c r="I377" s="53"/>
      <c r="J377" s="53" t="str">
        <f t="shared" si="34"/>
        <v/>
      </c>
      <c r="K377" s="57"/>
    </row>
    <row r="378" spans="1:11">
      <c r="A378" s="30"/>
      <c r="B378" s="30"/>
      <c r="C378" s="31"/>
      <c r="D378" s="32" t="str">
        <f>IF($C378="","",IFERROR(VLOOKUP($C378,#REF!,2,0),IFERROR(VLOOKUP($C378,#REF!,2,0),"")))</f>
        <v/>
      </c>
      <c r="E378" s="33" t="str">
        <f>IF($C378="","",IFERROR(VLOOKUP($C378,#REF!,3,0),IFERROR(VLOOKUP($C378,#REF!,3,0),"")))</f>
        <v/>
      </c>
      <c r="F378" s="45"/>
      <c r="G378" s="45"/>
      <c r="H378" s="45" t="str">
        <f>IF(F378="","",#REF!+#REF!)</f>
        <v/>
      </c>
      <c r="I378" s="53"/>
      <c r="J378" s="53" t="str">
        <f t="shared" si="34"/>
        <v/>
      </c>
      <c r="K378" s="57"/>
    </row>
    <row r="379" spans="1:11">
      <c r="A379" s="30"/>
      <c r="B379" s="30"/>
      <c r="C379" s="31"/>
      <c r="D379" s="32" t="str">
        <f>IF($C379="","",IFERROR(VLOOKUP($C379,#REF!,2,0),IFERROR(VLOOKUP($C379,#REF!,2,0),"")))</f>
        <v/>
      </c>
      <c r="E379" s="33" t="str">
        <f>IF($C379="","",IFERROR(VLOOKUP($C379,#REF!,3,0),IFERROR(VLOOKUP($C379,#REF!,3,0),"")))</f>
        <v/>
      </c>
      <c r="F379" s="45"/>
      <c r="G379" s="45"/>
      <c r="H379" s="45" t="str">
        <f>IF(F379="","",#REF!+#REF!)</f>
        <v/>
      </c>
      <c r="I379" s="53"/>
      <c r="J379" s="53" t="str">
        <f t="shared" si="34"/>
        <v/>
      </c>
      <c r="K379" s="57"/>
    </row>
    <row r="380" spans="1:11">
      <c r="A380" s="30"/>
      <c r="B380" s="30"/>
      <c r="C380" s="31"/>
      <c r="D380" s="32" t="str">
        <f>IF($C380="","",IFERROR(VLOOKUP($C380,#REF!,2,0),IFERROR(VLOOKUP($C380,#REF!,2,0),"")))</f>
        <v/>
      </c>
      <c r="E380" s="33" t="str">
        <f>IF($C380="","",IFERROR(VLOOKUP($C380,#REF!,3,0),IFERROR(VLOOKUP($C380,#REF!,3,0),"")))</f>
        <v/>
      </c>
      <c r="F380" s="45"/>
      <c r="G380" s="45"/>
      <c r="H380" s="45" t="str">
        <f>IF(F380="","",#REF!+#REF!)</f>
        <v/>
      </c>
      <c r="I380" s="53"/>
      <c r="J380" s="53" t="str">
        <f t="shared" si="34"/>
        <v/>
      </c>
      <c r="K380" s="57"/>
    </row>
    <row r="381" spans="1:11">
      <c r="A381" s="30"/>
      <c r="B381" s="30"/>
      <c r="C381" s="31"/>
      <c r="D381" s="32" t="str">
        <f>IF($C381="","",IFERROR(VLOOKUP($C381,#REF!,2,0),IFERROR(VLOOKUP($C381,#REF!,2,0),"")))</f>
        <v/>
      </c>
      <c r="E381" s="33" t="str">
        <f>IF($C381="","",IFERROR(VLOOKUP($C381,#REF!,3,0),IFERROR(VLOOKUP($C381,#REF!,3,0),"")))</f>
        <v/>
      </c>
      <c r="F381" s="45"/>
      <c r="G381" s="45"/>
      <c r="H381" s="45" t="str">
        <f>IF(F381="","",#REF!+#REF!)</f>
        <v/>
      </c>
      <c r="I381" s="53"/>
      <c r="J381" s="53" t="str">
        <f t="shared" si="34"/>
        <v/>
      </c>
      <c r="K381" s="57"/>
    </row>
    <row r="382" spans="1:11">
      <c r="A382" s="30"/>
      <c r="B382" s="30"/>
      <c r="C382" s="31"/>
      <c r="D382" s="32" t="str">
        <f>IF($C382="","",IFERROR(VLOOKUP($C382,#REF!,2,0),IFERROR(VLOOKUP($C382,#REF!,2,0),"")))</f>
        <v/>
      </c>
      <c r="E382" s="33" t="str">
        <f>IF($C382="","",IFERROR(VLOOKUP($C382,#REF!,3,0),IFERROR(VLOOKUP($C382,#REF!,3,0),"")))</f>
        <v/>
      </c>
      <c r="F382" s="45"/>
      <c r="G382" s="45"/>
      <c r="H382" s="45" t="str">
        <f>IF(F382="","",#REF!+#REF!)</f>
        <v/>
      </c>
      <c r="I382" s="53"/>
      <c r="J382" s="53" t="str">
        <f t="shared" si="34"/>
        <v/>
      </c>
      <c r="K382" s="57"/>
    </row>
    <row r="383" spans="1:11">
      <c r="A383" s="30"/>
      <c r="B383" s="30"/>
      <c r="C383" s="31"/>
      <c r="D383" s="32" t="str">
        <f>IF($C383="","",IFERROR(VLOOKUP($C383,#REF!,2,0),IFERROR(VLOOKUP($C383,#REF!,2,0),"")))</f>
        <v/>
      </c>
      <c r="E383" s="33" t="str">
        <f>IF($C383="","",IFERROR(VLOOKUP($C383,#REF!,3,0),IFERROR(VLOOKUP($C383,#REF!,3,0),"")))</f>
        <v/>
      </c>
      <c r="F383" s="45"/>
      <c r="G383" s="45"/>
      <c r="H383" s="45" t="str">
        <f>IF(F383="","",#REF!+#REF!)</f>
        <v/>
      </c>
      <c r="I383" s="53"/>
      <c r="J383" s="53" t="str">
        <f t="shared" si="34"/>
        <v/>
      </c>
      <c r="K383" s="57"/>
    </row>
    <row r="384" spans="1:11">
      <c r="A384" s="30"/>
      <c r="B384" s="30"/>
      <c r="C384" s="31"/>
      <c r="D384" s="32" t="str">
        <f>IF($C384="","",IFERROR(VLOOKUP($C384,#REF!,2,0),IFERROR(VLOOKUP($C384,#REF!,2,0),"")))</f>
        <v/>
      </c>
      <c r="E384" s="33" t="str">
        <f>IF($C384="","",IFERROR(VLOOKUP($C384,#REF!,3,0),IFERROR(VLOOKUP($C384,#REF!,3,0),"")))</f>
        <v/>
      </c>
      <c r="F384" s="45"/>
      <c r="G384" s="45"/>
      <c r="H384" s="45" t="str">
        <f>IF(F384="","",#REF!+#REF!)</f>
        <v/>
      </c>
      <c r="I384" s="53"/>
      <c r="J384" s="53" t="str">
        <f t="shared" si="34"/>
        <v/>
      </c>
      <c r="K384" s="57"/>
    </row>
    <row r="385" spans="1:11">
      <c r="A385" s="30"/>
      <c r="B385" s="30"/>
      <c r="C385" s="31"/>
      <c r="D385" s="32" t="str">
        <f>IF($C385="","",IFERROR(VLOOKUP($C385,#REF!,2,0),IFERROR(VLOOKUP($C385,#REF!,2,0),"")))</f>
        <v/>
      </c>
      <c r="E385" s="33" t="str">
        <f>IF($C385="","",IFERROR(VLOOKUP($C385,#REF!,3,0),IFERROR(VLOOKUP($C385,#REF!,3,0),"")))</f>
        <v/>
      </c>
      <c r="F385" s="45"/>
      <c r="G385" s="45"/>
      <c r="H385" s="45" t="str">
        <f>IF(F385="","",#REF!+#REF!)</f>
        <v/>
      </c>
      <c r="I385" s="53"/>
      <c r="J385" s="53" t="str">
        <f t="shared" si="34"/>
        <v/>
      </c>
      <c r="K385" s="57"/>
    </row>
    <row r="386" spans="1:11">
      <c r="A386" s="30"/>
      <c r="B386" s="30"/>
      <c r="C386" s="31"/>
      <c r="D386" s="32" t="str">
        <f>IF($C386="","",IFERROR(VLOOKUP($C386,#REF!,2,0),IFERROR(VLOOKUP($C386,#REF!,2,0),"")))</f>
        <v/>
      </c>
      <c r="E386" s="33" t="str">
        <f>IF($C386="","",IFERROR(VLOOKUP($C386,#REF!,3,0),IFERROR(VLOOKUP($C386,#REF!,3,0),"")))</f>
        <v/>
      </c>
      <c r="F386" s="45"/>
      <c r="G386" s="45"/>
      <c r="H386" s="45" t="str">
        <f>IF(F386="","",#REF!+#REF!)</f>
        <v/>
      </c>
      <c r="I386" s="53"/>
      <c r="J386" s="53" t="str">
        <f t="shared" si="34"/>
        <v/>
      </c>
      <c r="K386" s="57"/>
    </row>
    <row r="387" spans="1:11">
      <c r="A387" s="30"/>
      <c r="B387" s="30"/>
      <c r="C387" s="31"/>
      <c r="D387" s="32" t="str">
        <f>IF($C387="","",IFERROR(VLOOKUP($C387,#REF!,2,0),IFERROR(VLOOKUP($C387,#REF!,2,0),"")))</f>
        <v/>
      </c>
      <c r="E387" s="33" t="str">
        <f>IF($C387="","",IFERROR(VLOOKUP($C387,#REF!,3,0),IFERROR(VLOOKUP($C387,#REF!,3,0),"")))</f>
        <v/>
      </c>
      <c r="F387" s="45"/>
      <c r="G387" s="45"/>
      <c r="H387" s="45" t="str">
        <f>IF(F387="","",#REF!+#REF!)</f>
        <v/>
      </c>
      <c r="I387" s="53"/>
      <c r="J387" s="53" t="str">
        <f t="shared" si="34"/>
        <v/>
      </c>
      <c r="K387" s="57"/>
    </row>
    <row r="388" spans="1:11">
      <c r="A388" s="30"/>
      <c r="B388" s="30"/>
      <c r="C388" s="31"/>
      <c r="D388" s="32" t="str">
        <f>IF($C388="","",IFERROR(VLOOKUP($C388,#REF!,2,0),IFERROR(VLOOKUP($C388,#REF!,2,0),"")))</f>
        <v/>
      </c>
      <c r="E388" s="33" t="str">
        <f>IF($C388="","",IFERROR(VLOOKUP($C388,#REF!,3,0),IFERROR(VLOOKUP($C388,#REF!,3,0),"")))</f>
        <v/>
      </c>
      <c r="F388" s="45"/>
      <c r="G388" s="45"/>
      <c r="H388" s="45" t="str">
        <f>IF(F388="","",#REF!+#REF!)</f>
        <v/>
      </c>
      <c r="I388" s="53"/>
      <c r="J388" s="53" t="str">
        <f t="shared" si="34"/>
        <v/>
      </c>
      <c r="K388" s="57"/>
    </row>
    <row r="389" spans="1:11">
      <c r="A389" s="30"/>
      <c r="B389" s="30"/>
      <c r="C389" s="31"/>
      <c r="D389" s="32" t="str">
        <f>IF($C389="","",IFERROR(VLOOKUP($C389,#REF!,2,0),IFERROR(VLOOKUP($C389,#REF!,2,0),"")))</f>
        <v/>
      </c>
      <c r="E389" s="33" t="str">
        <f>IF($C389="","",IFERROR(VLOOKUP($C389,#REF!,3,0),IFERROR(VLOOKUP($C389,#REF!,3,0),"")))</f>
        <v/>
      </c>
      <c r="F389" s="45"/>
      <c r="G389" s="45"/>
      <c r="H389" s="45" t="str">
        <f>IF(F389="","",#REF!+#REF!)</f>
        <v/>
      </c>
      <c r="I389" s="53"/>
      <c r="J389" s="53" t="str">
        <f t="shared" si="34"/>
        <v/>
      </c>
      <c r="K389" s="57"/>
    </row>
    <row r="390" spans="1:11">
      <c r="A390" s="30"/>
      <c r="B390" s="30"/>
      <c r="C390" s="31"/>
      <c r="D390" s="32" t="str">
        <f>IF($C390="","",IFERROR(VLOOKUP($C390,#REF!,2,0),IFERROR(VLOOKUP($C390,#REF!,2,0),"")))</f>
        <v/>
      </c>
      <c r="E390" s="33" t="str">
        <f>IF($C390="","",IFERROR(VLOOKUP($C390,#REF!,3,0),IFERROR(VLOOKUP($C390,#REF!,3,0),"")))</f>
        <v/>
      </c>
      <c r="F390" s="45"/>
      <c r="G390" s="45"/>
      <c r="H390" s="45" t="str">
        <f>IF(F390="","",#REF!+#REF!)</f>
        <v/>
      </c>
      <c r="I390" s="53"/>
      <c r="J390" s="53" t="str">
        <f t="shared" si="34"/>
        <v/>
      </c>
      <c r="K390" s="57"/>
    </row>
    <row r="391" spans="1:11">
      <c r="A391" s="30"/>
      <c r="B391" s="30"/>
      <c r="C391" s="31"/>
      <c r="D391" s="32" t="str">
        <f>IF($C391="","",IFERROR(VLOOKUP($C391,#REF!,2,0),IFERROR(VLOOKUP($C391,#REF!,2,0),"")))</f>
        <v/>
      </c>
      <c r="E391" s="33" t="str">
        <f>IF($C391="","",IFERROR(VLOOKUP($C391,#REF!,3,0),IFERROR(VLOOKUP($C391,#REF!,3,0),"")))</f>
        <v/>
      </c>
      <c r="F391" s="45"/>
      <c r="G391" s="45"/>
      <c r="H391" s="45" t="str">
        <f>IF(F391="","",#REF!+#REF!)</f>
        <v/>
      </c>
      <c r="I391" s="53"/>
      <c r="J391" s="53" t="str">
        <f t="shared" si="34"/>
        <v/>
      </c>
      <c r="K391" s="57"/>
    </row>
    <row r="392" spans="1:11">
      <c r="A392" s="30"/>
      <c r="B392" s="30"/>
      <c r="C392" s="31"/>
      <c r="D392" s="32" t="str">
        <f>IF($C392="","",IFERROR(VLOOKUP($C392,#REF!,2,0),IFERROR(VLOOKUP($C392,#REF!,2,0),"")))</f>
        <v/>
      </c>
      <c r="E392" s="33" t="str">
        <f>IF($C392="","",IFERROR(VLOOKUP($C392,#REF!,3,0),IFERROR(VLOOKUP($C392,#REF!,3,0),"")))</f>
        <v/>
      </c>
      <c r="F392" s="45"/>
      <c r="G392" s="45"/>
      <c r="H392" s="45" t="str">
        <f>IF(F392="","",#REF!+#REF!)</f>
        <v/>
      </c>
      <c r="I392" s="53"/>
      <c r="J392" s="53" t="str">
        <f t="shared" si="34"/>
        <v/>
      </c>
      <c r="K392" s="57"/>
    </row>
    <row r="393" spans="1:11">
      <c r="A393" s="30"/>
      <c r="B393" s="30"/>
      <c r="C393" s="31"/>
      <c r="D393" s="32" t="str">
        <f>IF($C393="","",IFERROR(VLOOKUP($C393,#REF!,2,0),IFERROR(VLOOKUP($C393,#REF!,2,0),"")))</f>
        <v/>
      </c>
      <c r="E393" s="33" t="str">
        <f>IF($C393="","",IFERROR(VLOOKUP($C393,#REF!,3,0),IFERROR(VLOOKUP($C393,#REF!,3,0),"")))</f>
        <v/>
      </c>
      <c r="F393" s="45"/>
      <c r="G393" s="45"/>
      <c r="H393" s="45" t="str">
        <f>IF(F393="","",#REF!+#REF!)</f>
        <v/>
      </c>
      <c r="I393" s="53"/>
      <c r="J393" s="53" t="str">
        <f t="shared" si="34"/>
        <v/>
      </c>
      <c r="K393" s="57"/>
    </row>
    <row r="394" spans="1:11">
      <c r="A394" s="30"/>
      <c r="B394" s="30"/>
      <c r="C394" s="31"/>
      <c r="D394" s="32" t="str">
        <f>IF($C394="","",IFERROR(VLOOKUP($C394,#REF!,2,0),IFERROR(VLOOKUP($C394,#REF!,2,0),"")))</f>
        <v/>
      </c>
      <c r="E394" s="33" t="str">
        <f>IF($C394="","",IFERROR(VLOOKUP($C394,#REF!,3,0),IFERROR(VLOOKUP($C394,#REF!,3,0),"")))</f>
        <v/>
      </c>
      <c r="F394" s="45"/>
      <c r="G394" s="45"/>
      <c r="H394" s="45" t="str">
        <f>IF(F394="","",#REF!+#REF!)</f>
        <v/>
      </c>
      <c r="I394" s="53"/>
      <c r="J394" s="53" t="str">
        <f t="shared" si="34"/>
        <v/>
      </c>
      <c r="K394" s="57"/>
    </row>
    <row r="395" spans="1:11">
      <c r="A395" s="30"/>
      <c r="B395" s="30"/>
      <c r="C395" s="31"/>
      <c r="D395" s="32" t="str">
        <f>IF($C395="","",IFERROR(VLOOKUP($C395,#REF!,2,0),IFERROR(VLOOKUP($C395,#REF!,2,0),"")))</f>
        <v/>
      </c>
      <c r="E395" s="33" t="str">
        <f>IF($C395="","",IFERROR(VLOOKUP($C395,#REF!,3,0),IFERROR(VLOOKUP($C395,#REF!,3,0),"")))</f>
        <v/>
      </c>
      <c r="F395" s="45"/>
      <c r="G395" s="45"/>
      <c r="H395" s="45" t="str">
        <f>IF(F395="","",#REF!+#REF!)</f>
        <v/>
      </c>
      <c r="I395" s="53"/>
      <c r="J395" s="53" t="str">
        <f t="shared" si="34"/>
        <v/>
      </c>
      <c r="K395" s="57"/>
    </row>
    <row r="396" spans="1:11">
      <c r="A396" s="30"/>
      <c r="B396" s="30"/>
      <c r="C396" s="31"/>
      <c r="D396" s="32" t="str">
        <f>IF($C396="","",IFERROR(VLOOKUP($C396,#REF!,2,0),IFERROR(VLOOKUP($C396,#REF!,2,0),"")))</f>
        <v/>
      </c>
      <c r="E396" s="33" t="str">
        <f>IF($C396="","",IFERROR(VLOOKUP($C396,#REF!,3,0),IFERROR(VLOOKUP($C396,#REF!,3,0),"")))</f>
        <v/>
      </c>
      <c r="F396" s="45"/>
      <c r="G396" s="45"/>
      <c r="H396" s="45" t="str">
        <f>IF(F396="","",#REF!+#REF!)</f>
        <v/>
      </c>
      <c r="I396" s="53"/>
      <c r="J396" s="53" t="str">
        <f t="shared" si="34"/>
        <v/>
      </c>
      <c r="K396" s="57"/>
    </row>
    <row r="397" spans="1:11">
      <c r="A397" s="30"/>
      <c r="B397" s="30"/>
      <c r="C397" s="31"/>
      <c r="D397" s="32" t="str">
        <f>IF($C397="","",IFERROR(VLOOKUP($C397,#REF!,2,0),IFERROR(VLOOKUP($C397,#REF!,2,0),"")))</f>
        <v/>
      </c>
      <c r="E397" s="33" t="str">
        <f>IF($C397="","",IFERROR(VLOOKUP($C397,#REF!,3,0),IFERROR(VLOOKUP($C397,#REF!,3,0),"")))</f>
        <v/>
      </c>
      <c r="F397" s="45"/>
      <c r="G397" s="45"/>
      <c r="H397" s="45" t="str">
        <f>IF(F397="","",#REF!+#REF!)</f>
        <v/>
      </c>
      <c r="I397" s="53"/>
      <c r="J397" s="53" t="str">
        <f t="shared" si="34"/>
        <v/>
      </c>
      <c r="K397" s="57"/>
    </row>
    <row r="398" spans="1:11">
      <c r="A398" s="30"/>
      <c r="B398" s="30"/>
      <c r="C398" s="31"/>
      <c r="D398" s="32" t="str">
        <f>IF($C398="","",IFERROR(VLOOKUP($C398,#REF!,2,0),IFERROR(VLOOKUP($C398,#REF!,2,0),"")))</f>
        <v/>
      </c>
      <c r="E398" s="33" t="str">
        <f>IF($C398="","",IFERROR(VLOOKUP($C398,#REF!,3,0),IFERROR(VLOOKUP($C398,#REF!,3,0),"")))</f>
        <v/>
      </c>
      <c r="F398" s="45"/>
      <c r="G398" s="45"/>
      <c r="H398" s="45" t="str">
        <f>IF(F398="","",#REF!+#REF!)</f>
        <v/>
      </c>
      <c r="I398" s="53"/>
      <c r="J398" s="53" t="str">
        <f t="shared" si="34"/>
        <v/>
      </c>
      <c r="K398" s="57"/>
    </row>
    <row r="399" spans="1:11">
      <c r="A399" s="30"/>
      <c r="B399" s="30"/>
      <c r="C399" s="31"/>
      <c r="D399" s="32" t="str">
        <f>IF($C399="","",IFERROR(VLOOKUP($C399,#REF!,2,0),IFERROR(VLOOKUP($C399,#REF!,2,0),"")))</f>
        <v/>
      </c>
      <c r="E399" s="33" t="str">
        <f>IF($C399="","",IFERROR(VLOOKUP($C399,#REF!,3,0),IFERROR(VLOOKUP($C399,#REF!,3,0),"")))</f>
        <v/>
      </c>
      <c r="F399" s="45"/>
      <c r="G399" s="45"/>
      <c r="H399" s="45" t="str">
        <f>IF(F399="","",#REF!+#REF!)</f>
        <v/>
      </c>
      <c r="I399" s="53"/>
      <c r="J399" s="53" t="str">
        <f t="shared" si="34"/>
        <v/>
      </c>
      <c r="K399" s="57"/>
    </row>
    <row r="400" spans="1:11">
      <c r="A400" s="30"/>
      <c r="B400" s="30"/>
      <c r="C400" s="31"/>
      <c r="D400" s="32" t="str">
        <f>IF($C400="","",IFERROR(VLOOKUP($C400,#REF!,2,0),IFERROR(VLOOKUP($C400,#REF!,2,0),"")))</f>
        <v/>
      </c>
      <c r="E400" s="33" t="str">
        <f>IF($C400="","",IFERROR(VLOOKUP($C400,#REF!,3,0),IFERROR(VLOOKUP($C400,#REF!,3,0),"")))</f>
        <v/>
      </c>
      <c r="F400" s="45"/>
      <c r="G400" s="45"/>
      <c r="H400" s="45" t="str">
        <f>IF(F400="","",#REF!+#REF!)</f>
        <v/>
      </c>
      <c r="I400" s="53"/>
      <c r="J400" s="53" t="str">
        <f t="shared" ref="J400:J463" si="35">IF(F400="","",ROUND((F400*H400),2))</f>
        <v/>
      </c>
      <c r="K400" s="57"/>
    </row>
    <row r="401" spans="1:11">
      <c r="A401" s="30"/>
      <c r="B401" s="30"/>
      <c r="C401" s="31"/>
      <c r="D401" s="32" t="str">
        <f>IF($C401="","",IFERROR(VLOOKUP($C401,#REF!,2,0),IFERROR(VLOOKUP($C401,#REF!,2,0),"")))</f>
        <v/>
      </c>
      <c r="E401" s="33" t="str">
        <f>IF($C401="","",IFERROR(VLOOKUP($C401,#REF!,3,0),IFERROR(VLOOKUP($C401,#REF!,3,0),"")))</f>
        <v/>
      </c>
      <c r="F401" s="45"/>
      <c r="G401" s="45"/>
      <c r="H401" s="45" t="str">
        <f>IF(F401="","",#REF!+#REF!)</f>
        <v/>
      </c>
      <c r="I401" s="53"/>
      <c r="J401" s="53" t="str">
        <f t="shared" si="35"/>
        <v/>
      </c>
      <c r="K401" s="57"/>
    </row>
    <row r="402" spans="1:11">
      <c r="A402" s="30"/>
      <c r="B402" s="30"/>
      <c r="C402" s="31"/>
      <c r="D402" s="32" t="str">
        <f>IF($C402="","",IFERROR(VLOOKUP($C402,#REF!,2,0),IFERROR(VLOOKUP($C402,#REF!,2,0),"")))</f>
        <v/>
      </c>
      <c r="E402" s="33" t="str">
        <f>IF($C402="","",IFERROR(VLOOKUP($C402,#REF!,3,0),IFERROR(VLOOKUP($C402,#REF!,3,0),"")))</f>
        <v/>
      </c>
      <c r="F402" s="45"/>
      <c r="G402" s="45"/>
      <c r="H402" s="45" t="str">
        <f>IF(F402="","",#REF!+#REF!)</f>
        <v/>
      </c>
      <c r="I402" s="53"/>
      <c r="J402" s="53" t="str">
        <f t="shared" si="35"/>
        <v/>
      </c>
      <c r="K402" s="57"/>
    </row>
    <row r="403" spans="1:11">
      <c r="A403" s="30"/>
      <c r="B403" s="30"/>
      <c r="C403" s="31"/>
      <c r="D403" s="32" t="str">
        <f>IF($C403="","",IFERROR(VLOOKUP($C403,#REF!,2,0),IFERROR(VLOOKUP($C403,#REF!,2,0),"")))</f>
        <v/>
      </c>
      <c r="E403" s="33" t="str">
        <f>IF($C403="","",IFERROR(VLOOKUP($C403,#REF!,3,0),IFERROR(VLOOKUP($C403,#REF!,3,0),"")))</f>
        <v/>
      </c>
      <c r="F403" s="45"/>
      <c r="G403" s="45"/>
      <c r="H403" s="45" t="str">
        <f>IF(F403="","",#REF!+#REF!)</f>
        <v/>
      </c>
      <c r="I403" s="53"/>
      <c r="J403" s="53" t="str">
        <f t="shared" si="35"/>
        <v/>
      </c>
      <c r="K403" s="57"/>
    </row>
    <row r="404" spans="1:11">
      <c r="A404" s="30"/>
      <c r="B404" s="30"/>
      <c r="C404" s="31"/>
      <c r="D404" s="32" t="str">
        <f>IF($C404="","",IFERROR(VLOOKUP($C404,#REF!,2,0),IFERROR(VLOOKUP($C404,#REF!,2,0),"")))</f>
        <v/>
      </c>
      <c r="E404" s="33" t="str">
        <f>IF($C404="","",IFERROR(VLOOKUP($C404,#REF!,3,0),IFERROR(VLOOKUP($C404,#REF!,3,0),"")))</f>
        <v/>
      </c>
      <c r="F404" s="45"/>
      <c r="G404" s="45"/>
      <c r="H404" s="45" t="str">
        <f>IF(F404="","",#REF!+#REF!)</f>
        <v/>
      </c>
      <c r="I404" s="53"/>
      <c r="J404" s="53" t="str">
        <f t="shared" si="35"/>
        <v/>
      </c>
      <c r="K404" s="57"/>
    </row>
    <row r="405" spans="1:11">
      <c r="A405" s="30"/>
      <c r="B405" s="30"/>
      <c r="C405" s="31"/>
      <c r="D405" s="32" t="str">
        <f>IF($C405="","",IFERROR(VLOOKUP($C405,#REF!,2,0),IFERROR(VLOOKUP($C405,#REF!,2,0),"")))</f>
        <v/>
      </c>
      <c r="E405" s="33" t="str">
        <f>IF($C405="","",IFERROR(VLOOKUP($C405,#REF!,3,0),IFERROR(VLOOKUP($C405,#REF!,3,0),"")))</f>
        <v/>
      </c>
      <c r="F405" s="45"/>
      <c r="G405" s="45"/>
      <c r="H405" s="45" t="str">
        <f>IF(F405="","",#REF!+#REF!)</f>
        <v/>
      </c>
      <c r="I405" s="53"/>
      <c r="J405" s="53" t="str">
        <f t="shared" si="35"/>
        <v/>
      </c>
      <c r="K405" s="57"/>
    </row>
    <row r="406" spans="1:11">
      <c r="A406" s="30"/>
      <c r="B406" s="30"/>
      <c r="C406" s="31"/>
      <c r="D406" s="32" t="str">
        <f>IF($C406="","",IFERROR(VLOOKUP($C406,#REF!,2,0),IFERROR(VLOOKUP($C406,#REF!,2,0),"")))</f>
        <v/>
      </c>
      <c r="E406" s="33" t="str">
        <f>IF($C406="","",IFERROR(VLOOKUP($C406,#REF!,3,0),IFERROR(VLOOKUP($C406,#REF!,3,0),"")))</f>
        <v/>
      </c>
      <c r="F406" s="45"/>
      <c r="G406" s="45"/>
      <c r="H406" s="45" t="str">
        <f>IF(F406="","",#REF!+#REF!)</f>
        <v/>
      </c>
      <c r="I406" s="53"/>
      <c r="J406" s="53" t="str">
        <f t="shared" si="35"/>
        <v/>
      </c>
      <c r="K406" s="57"/>
    </row>
    <row r="407" spans="1:11">
      <c r="A407" s="30"/>
      <c r="B407" s="30"/>
      <c r="C407" s="31"/>
      <c r="D407" s="32" t="str">
        <f>IF($C407="","",IFERROR(VLOOKUP($C407,#REF!,2,0),IFERROR(VLOOKUP($C407,#REF!,2,0),"")))</f>
        <v/>
      </c>
      <c r="E407" s="33" t="str">
        <f>IF($C407="","",IFERROR(VLOOKUP($C407,#REF!,3,0),IFERROR(VLOOKUP($C407,#REF!,3,0),"")))</f>
        <v/>
      </c>
      <c r="F407" s="45"/>
      <c r="G407" s="45"/>
      <c r="H407" s="45" t="str">
        <f>IF(F407="","",#REF!+#REF!)</f>
        <v/>
      </c>
      <c r="I407" s="53"/>
      <c r="J407" s="53" t="str">
        <f t="shared" si="35"/>
        <v/>
      </c>
      <c r="K407" s="57"/>
    </row>
    <row r="408" spans="1:11">
      <c r="A408" s="30"/>
      <c r="B408" s="30"/>
      <c r="C408" s="31"/>
      <c r="D408" s="32" t="str">
        <f>IF($C408="","",IFERROR(VLOOKUP($C408,#REF!,2,0),IFERROR(VLOOKUP($C408,#REF!,2,0),"")))</f>
        <v/>
      </c>
      <c r="E408" s="33" t="str">
        <f>IF($C408="","",IFERROR(VLOOKUP($C408,#REF!,3,0),IFERROR(VLOOKUP($C408,#REF!,3,0),"")))</f>
        <v/>
      </c>
      <c r="F408" s="45"/>
      <c r="G408" s="45"/>
      <c r="H408" s="45" t="str">
        <f>IF(F408="","",#REF!+#REF!)</f>
        <v/>
      </c>
      <c r="I408" s="53"/>
      <c r="J408" s="53" t="str">
        <f t="shared" si="35"/>
        <v/>
      </c>
      <c r="K408" s="57"/>
    </row>
    <row r="409" spans="1:11">
      <c r="A409" s="30"/>
      <c r="B409" s="30"/>
      <c r="C409" s="31"/>
      <c r="D409" s="32" t="str">
        <f>IF($C409="","",IFERROR(VLOOKUP($C409,#REF!,2,0),IFERROR(VLOOKUP($C409,#REF!,2,0),"")))</f>
        <v/>
      </c>
      <c r="E409" s="33" t="str">
        <f>IF($C409="","",IFERROR(VLOOKUP($C409,#REF!,3,0),IFERROR(VLOOKUP($C409,#REF!,3,0),"")))</f>
        <v/>
      </c>
      <c r="F409" s="45"/>
      <c r="G409" s="45"/>
      <c r="H409" s="45" t="str">
        <f>IF(F409="","",#REF!+#REF!)</f>
        <v/>
      </c>
      <c r="I409" s="53"/>
      <c r="J409" s="53" t="str">
        <f t="shared" si="35"/>
        <v/>
      </c>
      <c r="K409" s="57"/>
    </row>
    <row r="410" spans="1:11">
      <c r="A410" s="30"/>
      <c r="B410" s="30"/>
      <c r="C410" s="31"/>
      <c r="D410" s="32" t="str">
        <f>IF($C410="","",IFERROR(VLOOKUP($C410,#REF!,2,0),IFERROR(VLOOKUP($C410,#REF!,2,0),"")))</f>
        <v/>
      </c>
      <c r="E410" s="33" t="str">
        <f>IF($C410="","",IFERROR(VLOOKUP($C410,#REF!,3,0),IFERROR(VLOOKUP($C410,#REF!,3,0),"")))</f>
        <v/>
      </c>
      <c r="F410" s="45"/>
      <c r="G410" s="45"/>
      <c r="H410" s="45" t="str">
        <f>IF(F410="","",#REF!+#REF!)</f>
        <v/>
      </c>
      <c r="I410" s="53"/>
      <c r="J410" s="53" t="str">
        <f t="shared" si="35"/>
        <v/>
      </c>
      <c r="K410" s="57"/>
    </row>
    <row r="411" spans="1:11">
      <c r="A411" s="30"/>
      <c r="B411" s="30"/>
      <c r="C411" s="31"/>
      <c r="D411" s="32" t="str">
        <f>IF($C411="","",IFERROR(VLOOKUP($C411,#REF!,2,0),IFERROR(VLOOKUP($C411,#REF!,2,0),"")))</f>
        <v/>
      </c>
      <c r="E411" s="33" t="str">
        <f>IF($C411="","",IFERROR(VLOOKUP($C411,#REF!,3,0),IFERROR(VLOOKUP($C411,#REF!,3,0),"")))</f>
        <v/>
      </c>
      <c r="F411" s="45"/>
      <c r="G411" s="45"/>
      <c r="H411" s="45" t="str">
        <f>IF(F411="","",#REF!+#REF!)</f>
        <v/>
      </c>
      <c r="I411" s="53"/>
      <c r="J411" s="53" t="str">
        <f t="shared" si="35"/>
        <v/>
      </c>
      <c r="K411" s="57"/>
    </row>
    <row r="412" spans="1:11">
      <c r="A412" s="30"/>
      <c r="B412" s="30"/>
      <c r="C412" s="31"/>
      <c r="D412" s="32" t="str">
        <f>IF($C412="","",IFERROR(VLOOKUP($C412,#REF!,2,0),IFERROR(VLOOKUP($C412,#REF!,2,0),"")))</f>
        <v/>
      </c>
      <c r="E412" s="33" t="str">
        <f>IF($C412="","",IFERROR(VLOOKUP($C412,#REF!,3,0),IFERROR(VLOOKUP($C412,#REF!,3,0),"")))</f>
        <v/>
      </c>
      <c r="F412" s="45"/>
      <c r="G412" s="45"/>
      <c r="H412" s="45" t="str">
        <f>IF(F412="","",#REF!+#REF!)</f>
        <v/>
      </c>
      <c r="I412" s="53"/>
      <c r="J412" s="53" t="str">
        <f t="shared" si="35"/>
        <v/>
      </c>
      <c r="K412" s="57"/>
    </row>
    <row r="413" spans="1:11">
      <c r="A413" s="30"/>
      <c r="B413" s="30"/>
      <c r="C413" s="31"/>
      <c r="D413" s="32" t="str">
        <f>IF($C413="","",IFERROR(VLOOKUP($C413,#REF!,2,0),IFERROR(VLOOKUP($C413,#REF!,2,0),"")))</f>
        <v/>
      </c>
      <c r="E413" s="33" t="str">
        <f>IF($C413="","",IFERROR(VLOOKUP($C413,#REF!,3,0),IFERROR(VLOOKUP($C413,#REF!,3,0),"")))</f>
        <v/>
      </c>
      <c r="F413" s="45"/>
      <c r="G413" s="45"/>
      <c r="H413" s="45" t="str">
        <f>IF(F413="","",#REF!+#REF!)</f>
        <v/>
      </c>
      <c r="I413" s="53"/>
      <c r="J413" s="53" t="str">
        <f t="shared" si="35"/>
        <v/>
      </c>
      <c r="K413" s="57"/>
    </row>
    <row r="414" spans="1:11">
      <c r="A414" s="30"/>
      <c r="B414" s="30"/>
      <c r="C414" s="31"/>
      <c r="D414" s="32" t="str">
        <f>IF($C414="","",IFERROR(VLOOKUP($C414,#REF!,2,0),IFERROR(VLOOKUP($C414,#REF!,2,0),"")))</f>
        <v/>
      </c>
      <c r="E414" s="33" t="str">
        <f>IF($C414="","",IFERROR(VLOOKUP($C414,#REF!,3,0),IFERROR(VLOOKUP($C414,#REF!,3,0),"")))</f>
        <v/>
      </c>
      <c r="F414" s="45"/>
      <c r="G414" s="45"/>
      <c r="H414" s="45" t="str">
        <f>IF(F414="","",#REF!+#REF!)</f>
        <v/>
      </c>
      <c r="I414" s="53"/>
      <c r="J414" s="53" t="str">
        <f t="shared" si="35"/>
        <v/>
      </c>
      <c r="K414" s="57"/>
    </row>
    <row r="415" spans="1:11">
      <c r="A415" s="30"/>
      <c r="B415" s="30"/>
      <c r="C415" s="31"/>
      <c r="D415" s="32" t="str">
        <f>IF($C415="","",IFERROR(VLOOKUP($C415,#REF!,2,0),IFERROR(VLOOKUP($C415,#REF!,2,0),"")))</f>
        <v/>
      </c>
      <c r="E415" s="33" t="str">
        <f>IF($C415="","",IFERROR(VLOOKUP($C415,#REF!,3,0),IFERROR(VLOOKUP($C415,#REF!,3,0),"")))</f>
        <v/>
      </c>
      <c r="F415" s="45"/>
      <c r="G415" s="45"/>
      <c r="H415" s="45" t="str">
        <f>IF(F415="","",#REF!+#REF!)</f>
        <v/>
      </c>
      <c r="I415" s="53"/>
      <c r="J415" s="53" t="str">
        <f t="shared" si="35"/>
        <v/>
      </c>
      <c r="K415" s="57"/>
    </row>
    <row r="416" spans="1:11">
      <c r="A416" s="30"/>
      <c r="B416" s="30"/>
      <c r="C416" s="31"/>
      <c r="D416" s="32" t="str">
        <f>IF($C416="","",IFERROR(VLOOKUP($C416,#REF!,2,0),IFERROR(VLOOKUP($C416,#REF!,2,0),"")))</f>
        <v/>
      </c>
      <c r="E416" s="33" t="str">
        <f>IF($C416="","",IFERROR(VLOOKUP($C416,#REF!,3,0),IFERROR(VLOOKUP($C416,#REF!,3,0),"")))</f>
        <v/>
      </c>
      <c r="F416" s="45"/>
      <c r="G416" s="45"/>
      <c r="H416" s="45" t="str">
        <f>IF(F416="","",#REF!+#REF!)</f>
        <v/>
      </c>
      <c r="I416" s="53"/>
      <c r="J416" s="53" t="str">
        <f t="shared" si="35"/>
        <v/>
      </c>
      <c r="K416" s="57"/>
    </row>
    <row r="417" spans="1:11">
      <c r="A417" s="30"/>
      <c r="B417" s="30"/>
      <c r="C417" s="31"/>
      <c r="D417" s="32" t="str">
        <f>IF($C417="","",IFERROR(VLOOKUP($C417,#REF!,2,0),IFERROR(VLOOKUP($C417,#REF!,2,0),"")))</f>
        <v/>
      </c>
      <c r="E417" s="33" t="str">
        <f>IF($C417="","",IFERROR(VLOOKUP($C417,#REF!,3,0),IFERROR(VLOOKUP($C417,#REF!,3,0),"")))</f>
        <v/>
      </c>
      <c r="F417" s="45"/>
      <c r="G417" s="45"/>
      <c r="H417" s="45" t="str">
        <f>IF(F417="","",#REF!+#REF!)</f>
        <v/>
      </c>
      <c r="I417" s="53"/>
      <c r="J417" s="53" t="str">
        <f t="shared" si="35"/>
        <v/>
      </c>
      <c r="K417" s="57"/>
    </row>
    <row r="418" spans="1:11">
      <c r="A418" s="30"/>
      <c r="B418" s="30"/>
      <c r="C418" s="31"/>
      <c r="D418" s="32" t="str">
        <f>IF($C418="","",IFERROR(VLOOKUP($C418,#REF!,2,0),IFERROR(VLOOKUP($C418,#REF!,2,0),"")))</f>
        <v/>
      </c>
      <c r="E418" s="33" t="str">
        <f>IF($C418="","",IFERROR(VLOOKUP($C418,#REF!,3,0),IFERROR(VLOOKUP($C418,#REF!,3,0),"")))</f>
        <v/>
      </c>
      <c r="F418" s="45"/>
      <c r="G418" s="45"/>
      <c r="H418" s="45" t="str">
        <f>IF(F418="","",#REF!+#REF!)</f>
        <v/>
      </c>
      <c r="I418" s="53"/>
      <c r="J418" s="53" t="str">
        <f t="shared" si="35"/>
        <v/>
      </c>
      <c r="K418" s="57"/>
    </row>
    <row r="419" spans="1:11">
      <c r="A419" s="30"/>
      <c r="B419" s="30"/>
      <c r="C419" s="31"/>
      <c r="D419" s="32" t="str">
        <f>IF($C419="","",IFERROR(VLOOKUP($C419,#REF!,2,0),IFERROR(VLOOKUP($C419,#REF!,2,0),"")))</f>
        <v/>
      </c>
      <c r="E419" s="33" t="str">
        <f>IF($C419="","",IFERROR(VLOOKUP($C419,#REF!,3,0),IFERROR(VLOOKUP($C419,#REF!,3,0),"")))</f>
        <v/>
      </c>
      <c r="F419" s="45"/>
      <c r="G419" s="45"/>
      <c r="H419" s="45" t="str">
        <f>IF(F419="","",#REF!+#REF!)</f>
        <v/>
      </c>
      <c r="I419" s="53"/>
      <c r="J419" s="53" t="str">
        <f t="shared" si="35"/>
        <v/>
      </c>
      <c r="K419" s="57"/>
    </row>
    <row r="420" spans="1:11">
      <c r="A420" s="30"/>
      <c r="B420" s="30"/>
      <c r="C420" s="31"/>
      <c r="D420" s="32" t="str">
        <f>IF($C420="","",IFERROR(VLOOKUP($C420,#REF!,2,0),IFERROR(VLOOKUP($C420,#REF!,2,0),"")))</f>
        <v/>
      </c>
      <c r="E420" s="33" t="str">
        <f>IF($C420="","",IFERROR(VLOOKUP($C420,#REF!,3,0),IFERROR(VLOOKUP($C420,#REF!,3,0),"")))</f>
        <v/>
      </c>
      <c r="F420" s="45"/>
      <c r="G420" s="45"/>
      <c r="H420" s="45" t="str">
        <f>IF(F420="","",#REF!+#REF!)</f>
        <v/>
      </c>
      <c r="I420" s="53"/>
      <c r="J420" s="53" t="str">
        <f t="shared" si="35"/>
        <v/>
      </c>
      <c r="K420" s="57"/>
    </row>
    <row r="421" spans="1:11">
      <c r="A421" s="30"/>
      <c r="B421" s="30"/>
      <c r="C421" s="31"/>
      <c r="D421" s="32" t="str">
        <f>IF($C421="","",IFERROR(VLOOKUP($C421,#REF!,2,0),IFERROR(VLOOKUP($C421,#REF!,2,0),"")))</f>
        <v/>
      </c>
      <c r="E421" s="33" t="str">
        <f>IF($C421="","",IFERROR(VLOOKUP($C421,#REF!,3,0),IFERROR(VLOOKUP($C421,#REF!,3,0),"")))</f>
        <v/>
      </c>
      <c r="F421" s="45"/>
      <c r="G421" s="45"/>
      <c r="H421" s="45" t="str">
        <f>IF(F421="","",#REF!+#REF!)</f>
        <v/>
      </c>
      <c r="I421" s="53"/>
      <c r="J421" s="53" t="str">
        <f t="shared" si="35"/>
        <v/>
      </c>
      <c r="K421" s="57"/>
    </row>
    <row r="422" spans="1:11">
      <c r="A422" s="30"/>
      <c r="B422" s="30"/>
      <c r="C422" s="31"/>
      <c r="D422" s="32" t="str">
        <f>IF($C422="","",IFERROR(VLOOKUP($C422,#REF!,2,0),IFERROR(VLOOKUP($C422,#REF!,2,0),"")))</f>
        <v/>
      </c>
      <c r="E422" s="33" t="str">
        <f>IF($C422="","",IFERROR(VLOOKUP($C422,#REF!,3,0),IFERROR(VLOOKUP($C422,#REF!,3,0),"")))</f>
        <v/>
      </c>
      <c r="F422" s="45"/>
      <c r="G422" s="45"/>
      <c r="H422" s="45" t="str">
        <f>IF(F422="","",#REF!+#REF!)</f>
        <v/>
      </c>
      <c r="I422" s="53"/>
      <c r="J422" s="53" t="str">
        <f t="shared" si="35"/>
        <v/>
      </c>
      <c r="K422" s="57"/>
    </row>
    <row r="423" spans="1:11">
      <c r="A423" s="30"/>
      <c r="B423" s="30"/>
      <c r="C423" s="31"/>
      <c r="D423" s="32" t="str">
        <f>IF($C423="","",IFERROR(VLOOKUP($C423,#REF!,2,0),IFERROR(VLOOKUP($C423,#REF!,2,0),"")))</f>
        <v/>
      </c>
      <c r="E423" s="33" t="str">
        <f>IF($C423="","",IFERROR(VLOOKUP($C423,#REF!,3,0),IFERROR(VLOOKUP($C423,#REF!,3,0),"")))</f>
        <v/>
      </c>
      <c r="F423" s="45"/>
      <c r="G423" s="45"/>
      <c r="H423" s="45" t="str">
        <f>IF(F423="","",#REF!+#REF!)</f>
        <v/>
      </c>
      <c r="I423" s="53"/>
      <c r="J423" s="53" t="str">
        <f t="shared" si="35"/>
        <v/>
      </c>
      <c r="K423" s="57"/>
    </row>
    <row r="424" spans="1:11">
      <c r="A424" s="30"/>
      <c r="B424" s="30"/>
      <c r="C424" s="31"/>
      <c r="D424" s="32" t="str">
        <f>IF($C424="","",IFERROR(VLOOKUP($C424,#REF!,2,0),IFERROR(VLOOKUP($C424,#REF!,2,0),"")))</f>
        <v/>
      </c>
      <c r="E424" s="33" t="str">
        <f>IF($C424="","",IFERROR(VLOOKUP($C424,#REF!,3,0),IFERROR(VLOOKUP($C424,#REF!,3,0),"")))</f>
        <v/>
      </c>
      <c r="F424" s="45"/>
      <c r="G424" s="45"/>
      <c r="H424" s="45" t="str">
        <f>IF(F424="","",#REF!+#REF!)</f>
        <v/>
      </c>
      <c r="I424" s="53"/>
      <c r="J424" s="53" t="str">
        <f t="shared" si="35"/>
        <v/>
      </c>
      <c r="K424" s="57"/>
    </row>
    <row r="425" spans="1:11">
      <c r="A425" s="30"/>
      <c r="B425" s="30"/>
      <c r="C425" s="31"/>
      <c r="D425" s="32" t="str">
        <f>IF($C425="","",IFERROR(VLOOKUP($C425,#REF!,2,0),IFERROR(VLOOKUP($C425,#REF!,2,0),"")))</f>
        <v/>
      </c>
      <c r="E425" s="33" t="str">
        <f>IF($C425="","",IFERROR(VLOOKUP($C425,#REF!,3,0),IFERROR(VLOOKUP($C425,#REF!,3,0),"")))</f>
        <v/>
      </c>
      <c r="F425" s="45"/>
      <c r="G425" s="45"/>
      <c r="H425" s="45" t="str">
        <f>IF(F425="","",#REF!+#REF!)</f>
        <v/>
      </c>
      <c r="I425" s="53"/>
      <c r="J425" s="53" t="str">
        <f t="shared" si="35"/>
        <v/>
      </c>
      <c r="K425" s="57"/>
    </row>
    <row r="426" spans="1:11">
      <c r="A426" s="30"/>
      <c r="B426" s="30"/>
      <c r="C426" s="31"/>
      <c r="D426" s="32" t="str">
        <f>IF($C426="","",IFERROR(VLOOKUP($C426,#REF!,2,0),IFERROR(VLOOKUP($C426,#REF!,2,0),"")))</f>
        <v/>
      </c>
      <c r="E426" s="33" t="str">
        <f>IF($C426="","",IFERROR(VLOOKUP($C426,#REF!,3,0),IFERROR(VLOOKUP($C426,#REF!,3,0),"")))</f>
        <v/>
      </c>
      <c r="F426" s="45"/>
      <c r="G426" s="45"/>
      <c r="H426" s="45" t="str">
        <f>IF(F426="","",#REF!+#REF!)</f>
        <v/>
      </c>
      <c r="I426" s="53"/>
      <c r="J426" s="53" t="str">
        <f t="shared" si="35"/>
        <v/>
      </c>
      <c r="K426" s="57"/>
    </row>
    <row r="427" spans="1:11">
      <c r="A427" s="30"/>
      <c r="B427" s="30"/>
      <c r="C427" s="31"/>
      <c r="D427" s="32" t="str">
        <f>IF($C427="","",IFERROR(VLOOKUP($C427,#REF!,2,0),IFERROR(VLOOKUP($C427,#REF!,2,0),"")))</f>
        <v/>
      </c>
      <c r="E427" s="33" t="str">
        <f>IF($C427="","",IFERROR(VLOOKUP($C427,#REF!,3,0),IFERROR(VLOOKUP($C427,#REF!,3,0),"")))</f>
        <v/>
      </c>
      <c r="F427" s="45"/>
      <c r="G427" s="45"/>
      <c r="H427" s="45" t="str">
        <f>IF(F427="","",#REF!+#REF!)</f>
        <v/>
      </c>
      <c r="I427" s="53"/>
      <c r="J427" s="53" t="str">
        <f t="shared" si="35"/>
        <v/>
      </c>
      <c r="K427" s="57"/>
    </row>
    <row r="428" spans="1:11">
      <c r="A428" s="30"/>
      <c r="B428" s="30"/>
      <c r="C428" s="31"/>
      <c r="D428" s="32" t="str">
        <f>IF($C428="","",IFERROR(VLOOKUP($C428,#REF!,2,0),IFERROR(VLOOKUP($C428,#REF!,2,0),"")))</f>
        <v/>
      </c>
      <c r="E428" s="33" t="str">
        <f>IF($C428="","",IFERROR(VLOOKUP($C428,#REF!,3,0),IFERROR(VLOOKUP($C428,#REF!,3,0),"")))</f>
        <v/>
      </c>
      <c r="F428" s="45"/>
      <c r="G428" s="45"/>
      <c r="H428" s="45" t="str">
        <f>IF(F428="","",#REF!+#REF!)</f>
        <v/>
      </c>
      <c r="I428" s="53"/>
      <c r="J428" s="53" t="str">
        <f t="shared" si="35"/>
        <v/>
      </c>
      <c r="K428" s="57"/>
    </row>
    <row r="429" spans="1:11">
      <c r="A429" s="30"/>
      <c r="B429" s="30"/>
      <c r="C429" s="31"/>
      <c r="D429" s="32" t="str">
        <f>IF($C429="","",IFERROR(VLOOKUP($C429,#REF!,2,0),IFERROR(VLOOKUP($C429,#REF!,2,0),"")))</f>
        <v/>
      </c>
      <c r="E429" s="33" t="str">
        <f>IF($C429="","",IFERROR(VLOOKUP($C429,#REF!,3,0),IFERROR(VLOOKUP($C429,#REF!,3,0),"")))</f>
        <v/>
      </c>
      <c r="F429" s="45"/>
      <c r="G429" s="45"/>
      <c r="H429" s="45" t="str">
        <f>IF(F429="","",#REF!+#REF!)</f>
        <v/>
      </c>
      <c r="I429" s="53"/>
      <c r="J429" s="53" t="str">
        <f t="shared" si="35"/>
        <v/>
      </c>
      <c r="K429" s="57"/>
    </row>
    <row r="430" spans="1:11">
      <c r="A430" s="30"/>
      <c r="B430" s="30"/>
      <c r="C430" s="31"/>
      <c r="D430" s="32" t="str">
        <f>IF($C430="","",IFERROR(VLOOKUP($C430,#REF!,2,0),IFERROR(VLOOKUP($C430,#REF!,2,0),"")))</f>
        <v/>
      </c>
      <c r="E430" s="33" t="str">
        <f>IF($C430="","",IFERROR(VLOOKUP($C430,#REF!,3,0),IFERROR(VLOOKUP($C430,#REF!,3,0),"")))</f>
        <v/>
      </c>
      <c r="F430" s="45"/>
      <c r="G430" s="45"/>
      <c r="H430" s="45" t="str">
        <f>IF(F430="","",#REF!+#REF!)</f>
        <v/>
      </c>
      <c r="I430" s="53"/>
      <c r="J430" s="53" t="str">
        <f t="shared" si="35"/>
        <v/>
      </c>
      <c r="K430" s="57"/>
    </row>
    <row r="431" spans="1:11">
      <c r="A431" s="30"/>
      <c r="B431" s="30"/>
      <c r="C431" s="31"/>
      <c r="D431" s="32" t="str">
        <f>IF($C431="","",IFERROR(VLOOKUP($C431,#REF!,2,0),IFERROR(VLOOKUP($C431,#REF!,2,0),"")))</f>
        <v/>
      </c>
      <c r="E431" s="33" t="str">
        <f>IF($C431="","",IFERROR(VLOOKUP($C431,#REF!,3,0),IFERROR(VLOOKUP($C431,#REF!,3,0),"")))</f>
        <v/>
      </c>
      <c r="F431" s="45"/>
      <c r="G431" s="45"/>
      <c r="H431" s="45" t="str">
        <f>IF(F431="","",#REF!+#REF!)</f>
        <v/>
      </c>
      <c r="I431" s="53"/>
      <c r="J431" s="53" t="str">
        <f t="shared" si="35"/>
        <v/>
      </c>
      <c r="K431" s="57"/>
    </row>
    <row r="432" spans="1:11">
      <c r="A432" s="30"/>
      <c r="B432" s="30"/>
      <c r="C432" s="31"/>
      <c r="D432" s="32" t="str">
        <f>IF($C432="","",IFERROR(VLOOKUP($C432,#REF!,2,0),IFERROR(VLOOKUP($C432,#REF!,2,0),"")))</f>
        <v/>
      </c>
      <c r="E432" s="33" t="str">
        <f>IF($C432="","",IFERROR(VLOOKUP($C432,#REF!,3,0),IFERROR(VLOOKUP($C432,#REF!,3,0),"")))</f>
        <v/>
      </c>
      <c r="F432" s="45"/>
      <c r="G432" s="45"/>
      <c r="H432" s="45" t="str">
        <f>IF(F432="","",#REF!+#REF!)</f>
        <v/>
      </c>
      <c r="I432" s="53"/>
      <c r="J432" s="53" t="str">
        <f t="shared" si="35"/>
        <v/>
      </c>
      <c r="K432" s="57"/>
    </row>
    <row r="433" spans="1:11">
      <c r="A433" s="30"/>
      <c r="B433" s="30"/>
      <c r="C433" s="31"/>
      <c r="D433" s="32" t="str">
        <f>IF($C433="","",IFERROR(VLOOKUP($C433,#REF!,2,0),IFERROR(VLOOKUP($C433,#REF!,2,0),"")))</f>
        <v/>
      </c>
      <c r="E433" s="33" t="str">
        <f>IF($C433="","",IFERROR(VLOOKUP($C433,#REF!,3,0),IFERROR(VLOOKUP($C433,#REF!,3,0),"")))</f>
        <v/>
      </c>
      <c r="F433" s="45"/>
      <c r="G433" s="45"/>
      <c r="H433" s="45" t="str">
        <f>IF(F433="","",#REF!+#REF!)</f>
        <v/>
      </c>
      <c r="I433" s="53"/>
      <c r="J433" s="53" t="str">
        <f t="shared" si="35"/>
        <v/>
      </c>
      <c r="K433" s="57"/>
    </row>
    <row r="434" spans="1:11">
      <c r="A434" s="30"/>
      <c r="B434" s="30"/>
      <c r="C434" s="31"/>
      <c r="D434" s="32" t="str">
        <f>IF($C434="","",IFERROR(VLOOKUP($C434,#REF!,2,0),IFERROR(VLOOKUP($C434,#REF!,2,0),"")))</f>
        <v/>
      </c>
      <c r="E434" s="33" t="str">
        <f>IF($C434="","",IFERROR(VLOOKUP($C434,#REF!,3,0),IFERROR(VLOOKUP($C434,#REF!,3,0),"")))</f>
        <v/>
      </c>
      <c r="F434" s="45"/>
      <c r="G434" s="45"/>
      <c r="H434" s="45" t="str">
        <f>IF(F434="","",#REF!+#REF!)</f>
        <v/>
      </c>
      <c r="I434" s="53"/>
      <c r="J434" s="53" t="str">
        <f t="shared" si="35"/>
        <v/>
      </c>
      <c r="K434" s="57"/>
    </row>
    <row r="435" spans="1:11">
      <c r="A435" s="30"/>
      <c r="B435" s="30"/>
      <c r="C435" s="31"/>
      <c r="D435" s="32" t="str">
        <f>IF($C435="","",IFERROR(VLOOKUP($C435,#REF!,2,0),IFERROR(VLOOKUP($C435,#REF!,2,0),"")))</f>
        <v/>
      </c>
      <c r="E435" s="33" t="str">
        <f>IF($C435="","",IFERROR(VLOOKUP($C435,#REF!,3,0),IFERROR(VLOOKUP($C435,#REF!,3,0),"")))</f>
        <v/>
      </c>
      <c r="F435" s="45"/>
      <c r="G435" s="45"/>
      <c r="H435" s="45" t="str">
        <f>IF(F435="","",#REF!+#REF!)</f>
        <v/>
      </c>
      <c r="I435" s="53"/>
      <c r="J435" s="53" t="str">
        <f t="shared" si="35"/>
        <v/>
      </c>
      <c r="K435" s="57"/>
    </row>
    <row r="436" spans="1:11">
      <c r="A436" s="30"/>
      <c r="B436" s="30"/>
      <c r="C436" s="31"/>
      <c r="D436" s="32" t="str">
        <f>IF($C436="","",IFERROR(VLOOKUP($C436,#REF!,2,0),IFERROR(VLOOKUP($C436,#REF!,2,0),"")))</f>
        <v/>
      </c>
      <c r="E436" s="33" t="str">
        <f>IF($C436="","",IFERROR(VLOOKUP($C436,#REF!,3,0),IFERROR(VLOOKUP($C436,#REF!,3,0),"")))</f>
        <v/>
      </c>
      <c r="F436" s="45"/>
      <c r="G436" s="45"/>
      <c r="H436" s="45" t="str">
        <f>IF(F436="","",#REF!+#REF!)</f>
        <v/>
      </c>
      <c r="I436" s="53"/>
      <c r="J436" s="53" t="str">
        <f t="shared" si="35"/>
        <v/>
      </c>
      <c r="K436" s="57"/>
    </row>
    <row r="437" spans="1:11">
      <c r="A437" s="30"/>
      <c r="B437" s="30"/>
      <c r="C437" s="31"/>
      <c r="D437" s="32" t="str">
        <f>IF($C437="","",IFERROR(VLOOKUP($C437,#REF!,2,0),IFERROR(VLOOKUP($C437,#REF!,2,0),"")))</f>
        <v/>
      </c>
      <c r="E437" s="33" t="str">
        <f>IF($C437="","",IFERROR(VLOOKUP($C437,#REF!,3,0),IFERROR(VLOOKUP($C437,#REF!,3,0),"")))</f>
        <v/>
      </c>
      <c r="F437" s="45"/>
      <c r="G437" s="45"/>
      <c r="H437" s="45" t="str">
        <f>IF(F437="","",#REF!+#REF!)</f>
        <v/>
      </c>
      <c r="I437" s="53"/>
      <c r="J437" s="53" t="str">
        <f t="shared" si="35"/>
        <v/>
      </c>
      <c r="K437" s="57"/>
    </row>
    <row r="438" spans="1:11">
      <c r="A438" s="30"/>
      <c r="B438" s="30"/>
      <c r="C438" s="31"/>
      <c r="D438" s="32" t="str">
        <f>IF($C438="","",IFERROR(VLOOKUP($C438,#REF!,2,0),IFERROR(VLOOKUP($C438,#REF!,2,0),"")))</f>
        <v/>
      </c>
      <c r="E438" s="33" t="str">
        <f>IF($C438="","",IFERROR(VLOOKUP($C438,#REF!,3,0),IFERROR(VLOOKUP($C438,#REF!,3,0),"")))</f>
        <v/>
      </c>
      <c r="F438" s="45"/>
      <c r="G438" s="45"/>
      <c r="H438" s="45" t="str">
        <f>IF(F438="","",#REF!+#REF!)</f>
        <v/>
      </c>
      <c r="I438" s="53"/>
      <c r="J438" s="53" t="str">
        <f t="shared" si="35"/>
        <v/>
      </c>
      <c r="K438" s="57"/>
    </row>
    <row r="439" spans="1:11">
      <c r="A439" s="30"/>
      <c r="B439" s="30"/>
      <c r="C439" s="31"/>
      <c r="D439" s="32" t="str">
        <f>IF($C439="","",IFERROR(VLOOKUP($C439,#REF!,2,0),IFERROR(VLOOKUP($C439,#REF!,2,0),"")))</f>
        <v/>
      </c>
      <c r="E439" s="33" t="str">
        <f>IF($C439="","",IFERROR(VLOOKUP($C439,#REF!,3,0),IFERROR(VLOOKUP($C439,#REF!,3,0),"")))</f>
        <v/>
      </c>
      <c r="F439" s="45"/>
      <c r="G439" s="45"/>
      <c r="H439" s="45" t="str">
        <f>IF(F439="","",#REF!+#REF!)</f>
        <v/>
      </c>
      <c r="I439" s="53"/>
      <c r="J439" s="53" t="str">
        <f t="shared" si="35"/>
        <v/>
      </c>
      <c r="K439" s="57"/>
    </row>
    <row r="440" spans="1:11">
      <c r="A440" s="30"/>
      <c r="B440" s="30"/>
      <c r="C440" s="31"/>
      <c r="D440" s="32" t="str">
        <f>IF($C440="","",IFERROR(VLOOKUP($C440,#REF!,2,0),IFERROR(VLOOKUP($C440,#REF!,2,0),"")))</f>
        <v/>
      </c>
      <c r="E440" s="33" t="str">
        <f>IF($C440="","",IFERROR(VLOOKUP($C440,#REF!,3,0),IFERROR(VLOOKUP($C440,#REF!,3,0),"")))</f>
        <v/>
      </c>
      <c r="F440" s="45"/>
      <c r="G440" s="45"/>
      <c r="H440" s="45" t="str">
        <f>IF(F440="","",#REF!+#REF!)</f>
        <v/>
      </c>
      <c r="I440" s="53"/>
      <c r="J440" s="53" t="str">
        <f t="shared" si="35"/>
        <v/>
      </c>
      <c r="K440" s="57"/>
    </row>
    <row r="441" spans="1:11">
      <c r="A441" s="30"/>
      <c r="B441" s="30"/>
      <c r="C441" s="31"/>
      <c r="D441" s="32" t="str">
        <f>IF($C441="","",IFERROR(VLOOKUP($C441,#REF!,2,0),IFERROR(VLOOKUP($C441,#REF!,2,0),"")))</f>
        <v/>
      </c>
      <c r="E441" s="33" t="str">
        <f>IF($C441="","",IFERROR(VLOOKUP($C441,#REF!,3,0),IFERROR(VLOOKUP($C441,#REF!,3,0),"")))</f>
        <v/>
      </c>
      <c r="F441" s="45"/>
      <c r="G441" s="45"/>
      <c r="H441" s="45" t="str">
        <f>IF(F441="","",#REF!+#REF!)</f>
        <v/>
      </c>
      <c r="I441" s="53"/>
      <c r="J441" s="53" t="str">
        <f t="shared" si="35"/>
        <v/>
      </c>
      <c r="K441" s="57"/>
    </row>
    <row r="442" spans="1:11">
      <c r="A442" s="30"/>
      <c r="B442" s="30"/>
      <c r="C442" s="31"/>
      <c r="D442" s="32" t="str">
        <f>IF($C442="","",IFERROR(VLOOKUP($C442,#REF!,2,0),IFERROR(VLOOKUP($C442,#REF!,2,0),"")))</f>
        <v/>
      </c>
      <c r="E442" s="33" t="str">
        <f>IF($C442="","",IFERROR(VLOOKUP($C442,#REF!,3,0),IFERROR(VLOOKUP($C442,#REF!,3,0),"")))</f>
        <v/>
      </c>
      <c r="F442" s="45"/>
      <c r="G442" s="45"/>
      <c r="H442" s="45" t="str">
        <f>IF(F442="","",#REF!+#REF!)</f>
        <v/>
      </c>
      <c r="I442" s="53"/>
      <c r="J442" s="53" t="str">
        <f t="shared" si="35"/>
        <v/>
      </c>
      <c r="K442" s="57"/>
    </row>
    <row r="443" spans="1:11">
      <c r="A443" s="30"/>
      <c r="B443" s="30"/>
      <c r="C443" s="31"/>
      <c r="D443" s="32" t="str">
        <f>IF($C443="","",IFERROR(VLOOKUP($C443,#REF!,2,0),IFERROR(VLOOKUP($C443,#REF!,2,0),"")))</f>
        <v/>
      </c>
      <c r="E443" s="33" t="str">
        <f>IF($C443="","",IFERROR(VLOOKUP($C443,#REF!,3,0),IFERROR(VLOOKUP($C443,#REF!,3,0),"")))</f>
        <v/>
      </c>
      <c r="F443" s="45"/>
      <c r="G443" s="45"/>
      <c r="H443" s="45" t="str">
        <f>IF(F443="","",#REF!+#REF!)</f>
        <v/>
      </c>
      <c r="I443" s="53"/>
      <c r="J443" s="53" t="str">
        <f t="shared" si="35"/>
        <v/>
      </c>
      <c r="K443" s="57"/>
    </row>
    <row r="444" spans="1:11">
      <c r="A444" s="30"/>
      <c r="B444" s="30"/>
      <c r="C444" s="31"/>
      <c r="D444" s="32" t="str">
        <f>IF($C444="","",IFERROR(VLOOKUP($C444,#REF!,2,0),IFERROR(VLOOKUP($C444,#REF!,2,0),"")))</f>
        <v/>
      </c>
      <c r="E444" s="33" t="str">
        <f>IF($C444="","",IFERROR(VLOOKUP($C444,#REF!,3,0),IFERROR(VLOOKUP($C444,#REF!,3,0),"")))</f>
        <v/>
      </c>
      <c r="F444" s="45"/>
      <c r="G444" s="45"/>
      <c r="H444" s="45" t="str">
        <f>IF(F444="","",#REF!+#REF!)</f>
        <v/>
      </c>
      <c r="I444" s="53"/>
      <c r="J444" s="53" t="str">
        <f t="shared" si="35"/>
        <v/>
      </c>
      <c r="K444" s="57"/>
    </row>
    <row r="445" spans="1:11">
      <c r="A445" s="30"/>
      <c r="B445" s="30"/>
      <c r="C445" s="31"/>
      <c r="D445" s="32" t="str">
        <f>IF($C445="","",IFERROR(VLOOKUP($C445,#REF!,2,0),IFERROR(VLOOKUP($C445,#REF!,2,0),"")))</f>
        <v/>
      </c>
      <c r="E445" s="33" t="str">
        <f>IF($C445="","",IFERROR(VLOOKUP($C445,#REF!,3,0),IFERROR(VLOOKUP($C445,#REF!,3,0),"")))</f>
        <v/>
      </c>
      <c r="F445" s="45"/>
      <c r="G445" s="45"/>
      <c r="H445" s="45" t="str">
        <f>IF(F445="","",#REF!+#REF!)</f>
        <v/>
      </c>
      <c r="I445" s="53"/>
      <c r="J445" s="53" t="str">
        <f t="shared" si="35"/>
        <v/>
      </c>
      <c r="K445" s="57"/>
    </row>
    <row r="446" spans="1:11">
      <c r="A446" s="30"/>
      <c r="B446" s="30"/>
      <c r="C446" s="31"/>
      <c r="D446" s="32" t="str">
        <f>IF($C446="","",IFERROR(VLOOKUP($C446,#REF!,2,0),IFERROR(VLOOKUP($C446,#REF!,2,0),"")))</f>
        <v/>
      </c>
      <c r="E446" s="33" t="str">
        <f>IF($C446="","",IFERROR(VLOOKUP($C446,#REF!,3,0),IFERROR(VLOOKUP($C446,#REF!,3,0),"")))</f>
        <v/>
      </c>
      <c r="F446" s="45"/>
      <c r="G446" s="45"/>
      <c r="H446" s="45" t="str">
        <f>IF(F446="","",#REF!+#REF!)</f>
        <v/>
      </c>
      <c r="I446" s="53"/>
      <c r="J446" s="53" t="str">
        <f t="shared" si="35"/>
        <v/>
      </c>
      <c r="K446" s="57"/>
    </row>
    <row r="447" spans="1:11">
      <c r="A447" s="30"/>
      <c r="B447" s="30"/>
      <c r="C447" s="31"/>
      <c r="D447" s="32" t="str">
        <f>IF($C447="","",IFERROR(VLOOKUP($C447,#REF!,2,0),IFERROR(VLOOKUP($C447,#REF!,2,0),"")))</f>
        <v/>
      </c>
      <c r="E447" s="33" t="str">
        <f>IF($C447="","",IFERROR(VLOOKUP($C447,#REF!,3,0),IFERROR(VLOOKUP($C447,#REF!,3,0),"")))</f>
        <v/>
      </c>
      <c r="F447" s="45"/>
      <c r="G447" s="45"/>
      <c r="H447" s="45" t="str">
        <f>IF(F447="","",#REF!+#REF!)</f>
        <v/>
      </c>
      <c r="I447" s="53"/>
      <c r="J447" s="53" t="str">
        <f t="shared" si="35"/>
        <v/>
      </c>
      <c r="K447" s="57"/>
    </row>
    <row r="448" spans="1:11">
      <c r="A448" s="30"/>
      <c r="B448" s="30"/>
      <c r="C448" s="31"/>
      <c r="D448" s="32" t="str">
        <f>IF($C448="","",IFERROR(VLOOKUP($C448,#REF!,2,0),IFERROR(VLOOKUP($C448,#REF!,2,0),"")))</f>
        <v/>
      </c>
      <c r="E448" s="33" t="str">
        <f>IF($C448="","",IFERROR(VLOOKUP($C448,#REF!,3,0),IFERROR(VLOOKUP($C448,#REF!,3,0),"")))</f>
        <v/>
      </c>
      <c r="F448" s="45"/>
      <c r="G448" s="45"/>
      <c r="H448" s="45" t="str">
        <f>IF(F448="","",#REF!+#REF!)</f>
        <v/>
      </c>
      <c r="I448" s="53"/>
      <c r="J448" s="53" t="str">
        <f t="shared" si="35"/>
        <v/>
      </c>
      <c r="K448" s="57"/>
    </row>
    <row r="449" spans="1:11">
      <c r="A449" s="30"/>
      <c r="B449" s="30"/>
      <c r="C449" s="31"/>
      <c r="D449" s="32" t="str">
        <f>IF($C449="","",IFERROR(VLOOKUP($C449,#REF!,2,0),IFERROR(VLOOKUP($C449,#REF!,2,0),"")))</f>
        <v/>
      </c>
      <c r="E449" s="33" t="str">
        <f>IF($C449="","",IFERROR(VLOOKUP($C449,#REF!,3,0),IFERROR(VLOOKUP($C449,#REF!,3,0),"")))</f>
        <v/>
      </c>
      <c r="F449" s="45"/>
      <c r="G449" s="45"/>
      <c r="H449" s="45" t="str">
        <f>IF(F449="","",#REF!+#REF!)</f>
        <v/>
      </c>
      <c r="I449" s="53"/>
      <c r="J449" s="53" t="str">
        <f t="shared" si="35"/>
        <v/>
      </c>
      <c r="K449" s="57"/>
    </row>
    <row r="450" spans="1:11">
      <c r="A450" s="30"/>
      <c r="B450" s="30"/>
      <c r="C450" s="31"/>
      <c r="D450" s="32" t="str">
        <f>IF($C450="","",IFERROR(VLOOKUP($C450,#REF!,2,0),IFERROR(VLOOKUP($C450,#REF!,2,0),"")))</f>
        <v/>
      </c>
      <c r="E450" s="33" t="str">
        <f>IF($C450="","",IFERROR(VLOOKUP($C450,#REF!,3,0),IFERROR(VLOOKUP($C450,#REF!,3,0),"")))</f>
        <v/>
      </c>
      <c r="F450" s="45"/>
      <c r="G450" s="45"/>
      <c r="H450" s="45" t="str">
        <f>IF(F450="","",#REF!+#REF!)</f>
        <v/>
      </c>
      <c r="I450" s="53"/>
      <c r="J450" s="53" t="str">
        <f t="shared" si="35"/>
        <v/>
      </c>
      <c r="K450" s="57"/>
    </row>
    <row r="451" spans="1:11">
      <c r="A451" s="30"/>
      <c r="B451" s="30"/>
      <c r="C451" s="31"/>
      <c r="D451" s="32" t="str">
        <f>IF($C451="","",IFERROR(VLOOKUP($C451,#REF!,2,0),IFERROR(VLOOKUP($C451,#REF!,2,0),"")))</f>
        <v/>
      </c>
      <c r="E451" s="33" t="str">
        <f>IF($C451="","",IFERROR(VLOOKUP($C451,#REF!,3,0),IFERROR(VLOOKUP($C451,#REF!,3,0),"")))</f>
        <v/>
      </c>
      <c r="F451" s="45"/>
      <c r="G451" s="45"/>
      <c r="H451" s="45" t="str">
        <f>IF(F451="","",#REF!+#REF!)</f>
        <v/>
      </c>
      <c r="I451" s="53"/>
      <c r="J451" s="53" t="str">
        <f t="shared" si="35"/>
        <v/>
      </c>
      <c r="K451" s="57"/>
    </row>
    <row r="452" spans="1:11">
      <c r="A452" s="30"/>
      <c r="B452" s="30"/>
      <c r="C452" s="31"/>
      <c r="D452" s="32" t="str">
        <f>IF($C452="","",IFERROR(VLOOKUP($C452,#REF!,2,0),IFERROR(VLOOKUP($C452,#REF!,2,0),"")))</f>
        <v/>
      </c>
      <c r="E452" s="33" t="str">
        <f>IF($C452="","",IFERROR(VLOOKUP($C452,#REF!,3,0),IFERROR(VLOOKUP($C452,#REF!,3,0),"")))</f>
        <v/>
      </c>
      <c r="F452" s="45"/>
      <c r="G452" s="45"/>
      <c r="H452" s="45" t="str">
        <f>IF(F452="","",#REF!+#REF!)</f>
        <v/>
      </c>
      <c r="I452" s="53"/>
      <c r="J452" s="53" t="str">
        <f t="shared" si="35"/>
        <v/>
      </c>
      <c r="K452" s="57"/>
    </row>
    <row r="453" spans="1:11">
      <c r="A453" s="30"/>
      <c r="B453" s="30"/>
      <c r="C453" s="31"/>
      <c r="D453" s="32" t="str">
        <f>IF($C453="","",IFERROR(VLOOKUP($C453,#REF!,2,0),IFERROR(VLOOKUP($C453,#REF!,2,0),"")))</f>
        <v/>
      </c>
      <c r="E453" s="33" t="str">
        <f>IF($C453="","",IFERROR(VLOOKUP($C453,#REF!,3,0),IFERROR(VLOOKUP($C453,#REF!,3,0),"")))</f>
        <v/>
      </c>
      <c r="F453" s="45"/>
      <c r="G453" s="45"/>
      <c r="H453" s="45" t="str">
        <f>IF(F453="","",#REF!+#REF!)</f>
        <v/>
      </c>
      <c r="I453" s="53"/>
      <c r="J453" s="53" t="str">
        <f t="shared" si="35"/>
        <v/>
      </c>
      <c r="K453" s="57"/>
    </row>
    <row r="454" spans="1:11">
      <c r="A454" s="30"/>
      <c r="B454" s="30"/>
      <c r="C454" s="31"/>
      <c r="D454" s="32" t="str">
        <f>IF($C454="","",IFERROR(VLOOKUP($C454,#REF!,2,0),IFERROR(VLOOKUP($C454,#REF!,2,0),"")))</f>
        <v/>
      </c>
      <c r="E454" s="33" t="str">
        <f>IF($C454="","",IFERROR(VLOOKUP($C454,#REF!,3,0),IFERROR(VLOOKUP($C454,#REF!,3,0),"")))</f>
        <v/>
      </c>
      <c r="F454" s="45"/>
      <c r="G454" s="45"/>
      <c r="H454" s="45" t="str">
        <f>IF(F454="","",#REF!+#REF!)</f>
        <v/>
      </c>
      <c r="I454" s="53"/>
      <c r="J454" s="53" t="str">
        <f t="shared" si="35"/>
        <v/>
      </c>
      <c r="K454" s="57"/>
    </row>
    <row r="455" spans="1:11">
      <c r="A455" s="30"/>
      <c r="B455" s="30"/>
      <c r="C455" s="31"/>
      <c r="D455" s="32" t="str">
        <f>IF($C455="","",IFERROR(VLOOKUP($C455,#REF!,2,0),IFERROR(VLOOKUP($C455,#REF!,2,0),"")))</f>
        <v/>
      </c>
      <c r="E455" s="33" t="str">
        <f>IF($C455="","",IFERROR(VLOOKUP($C455,#REF!,3,0),IFERROR(VLOOKUP($C455,#REF!,3,0),"")))</f>
        <v/>
      </c>
      <c r="F455" s="45"/>
      <c r="G455" s="45"/>
      <c r="H455" s="45" t="str">
        <f>IF(F455="","",#REF!+#REF!)</f>
        <v/>
      </c>
      <c r="I455" s="53"/>
      <c r="J455" s="53" t="str">
        <f t="shared" si="35"/>
        <v/>
      </c>
      <c r="K455" s="57"/>
    </row>
    <row r="456" spans="1:11">
      <c r="A456" s="30"/>
      <c r="B456" s="30"/>
      <c r="C456" s="31"/>
      <c r="D456" s="32" t="str">
        <f>IF($C456="","",IFERROR(VLOOKUP($C456,#REF!,2,0),IFERROR(VLOOKUP($C456,#REF!,2,0),"")))</f>
        <v/>
      </c>
      <c r="E456" s="33" t="str">
        <f>IF($C456="","",IFERROR(VLOOKUP($C456,#REF!,3,0),IFERROR(VLOOKUP($C456,#REF!,3,0),"")))</f>
        <v/>
      </c>
      <c r="F456" s="45"/>
      <c r="G456" s="45"/>
      <c r="H456" s="45" t="str">
        <f>IF(F456="","",#REF!+#REF!)</f>
        <v/>
      </c>
      <c r="I456" s="53"/>
      <c r="J456" s="53" t="str">
        <f t="shared" si="35"/>
        <v/>
      </c>
      <c r="K456" s="57"/>
    </row>
    <row r="457" spans="1:11">
      <c r="A457" s="30"/>
      <c r="B457" s="30"/>
      <c r="C457" s="31"/>
      <c r="D457" s="32" t="str">
        <f>IF($C457="","",IFERROR(VLOOKUP($C457,#REF!,2,0),IFERROR(VLOOKUP($C457,#REF!,2,0),"")))</f>
        <v/>
      </c>
      <c r="E457" s="33" t="str">
        <f>IF($C457="","",IFERROR(VLOOKUP($C457,#REF!,3,0),IFERROR(VLOOKUP($C457,#REF!,3,0),"")))</f>
        <v/>
      </c>
      <c r="F457" s="45"/>
      <c r="G457" s="45"/>
      <c r="H457" s="45" t="str">
        <f>IF(F457="","",#REF!+#REF!)</f>
        <v/>
      </c>
      <c r="I457" s="53"/>
      <c r="J457" s="53" t="str">
        <f t="shared" si="35"/>
        <v/>
      </c>
      <c r="K457" s="57"/>
    </row>
    <row r="458" spans="1:11">
      <c r="A458" s="30"/>
      <c r="B458" s="30"/>
      <c r="C458" s="31"/>
      <c r="D458" s="32" t="str">
        <f>IF($C458="","",IFERROR(VLOOKUP($C458,#REF!,2,0),IFERROR(VLOOKUP($C458,#REF!,2,0),"")))</f>
        <v/>
      </c>
      <c r="E458" s="33" t="str">
        <f>IF($C458="","",IFERROR(VLOOKUP($C458,#REF!,3,0),IFERROR(VLOOKUP($C458,#REF!,3,0),"")))</f>
        <v/>
      </c>
      <c r="F458" s="45"/>
      <c r="G458" s="45"/>
      <c r="H458" s="45" t="str">
        <f>IF(F458="","",#REF!+#REF!)</f>
        <v/>
      </c>
      <c r="I458" s="53"/>
      <c r="J458" s="53" t="str">
        <f t="shared" si="35"/>
        <v/>
      </c>
      <c r="K458" s="57"/>
    </row>
    <row r="459" spans="1:11">
      <c r="A459" s="30"/>
      <c r="B459" s="30"/>
      <c r="C459" s="31"/>
      <c r="D459" s="32" t="str">
        <f>IF($C459="","",IFERROR(VLOOKUP($C459,#REF!,2,0),IFERROR(VLOOKUP($C459,#REF!,2,0),"")))</f>
        <v/>
      </c>
      <c r="E459" s="33" t="str">
        <f>IF($C459="","",IFERROR(VLOOKUP($C459,#REF!,3,0),IFERROR(VLOOKUP($C459,#REF!,3,0),"")))</f>
        <v/>
      </c>
      <c r="F459" s="45"/>
      <c r="G459" s="45"/>
      <c r="H459" s="45" t="str">
        <f>IF(F459="","",#REF!+#REF!)</f>
        <v/>
      </c>
      <c r="I459" s="53"/>
      <c r="J459" s="53" t="str">
        <f t="shared" si="35"/>
        <v/>
      </c>
      <c r="K459" s="57"/>
    </row>
    <row r="460" spans="1:11">
      <c r="A460" s="30"/>
      <c r="B460" s="30"/>
      <c r="C460" s="31"/>
      <c r="D460" s="32" t="str">
        <f>IF($C460="","",IFERROR(VLOOKUP($C460,#REF!,2,0),IFERROR(VLOOKUP($C460,#REF!,2,0),"")))</f>
        <v/>
      </c>
      <c r="E460" s="33" t="str">
        <f>IF($C460="","",IFERROR(VLOOKUP($C460,#REF!,3,0),IFERROR(VLOOKUP($C460,#REF!,3,0),"")))</f>
        <v/>
      </c>
      <c r="F460" s="45"/>
      <c r="G460" s="45"/>
      <c r="H460" s="45" t="str">
        <f>IF(F460="","",#REF!+#REF!)</f>
        <v/>
      </c>
      <c r="I460" s="53"/>
      <c r="J460" s="53" t="str">
        <f t="shared" si="35"/>
        <v/>
      </c>
      <c r="K460" s="57"/>
    </row>
    <row r="461" spans="1:11">
      <c r="A461" s="30"/>
      <c r="B461" s="30"/>
      <c r="C461" s="31"/>
      <c r="D461" s="32" t="str">
        <f>IF($C461="","",IFERROR(VLOOKUP($C461,#REF!,2,0),IFERROR(VLOOKUP($C461,#REF!,2,0),"")))</f>
        <v/>
      </c>
      <c r="E461" s="33" t="str">
        <f>IF($C461="","",IFERROR(VLOOKUP($C461,#REF!,3,0),IFERROR(VLOOKUP($C461,#REF!,3,0),"")))</f>
        <v/>
      </c>
      <c r="F461" s="45"/>
      <c r="G461" s="45"/>
      <c r="H461" s="45" t="str">
        <f>IF(F461="","",#REF!+#REF!)</f>
        <v/>
      </c>
      <c r="I461" s="53"/>
      <c r="J461" s="53" t="str">
        <f t="shared" si="35"/>
        <v/>
      </c>
      <c r="K461" s="57"/>
    </row>
    <row r="462" spans="1:11">
      <c r="A462" s="30"/>
      <c r="B462" s="30"/>
      <c r="C462" s="31"/>
      <c r="D462" s="32" t="str">
        <f>IF($C462="","",IFERROR(VLOOKUP($C462,#REF!,2,0),IFERROR(VLOOKUP($C462,#REF!,2,0),"")))</f>
        <v/>
      </c>
      <c r="E462" s="33" t="str">
        <f>IF($C462="","",IFERROR(VLOOKUP($C462,#REF!,3,0),IFERROR(VLOOKUP($C462,#REF!,3,0),"")))</f>
        <v/>
      </c>
      <c r="F462" s="45"/>
      <c r="G462" s="45"/>
      <c r="H462" s="45" t="str">
        <f>IF(F462="","",#REF!+#REF!)</f>
        <v/>
      </c>
      <c r="I462" s="53"/>
      <c r="J462" s="53" t="str">
        <f t="shared" si="35"/>
        <v/>
      </c>
      <c r="K462" s="57"/>
    </row>
    <row r="463" spans="1:11">
      <c r="A463" s="30"/>
      <c r="B463" s="30"/>
      <c r="C463" s="31"/>
      <c r="D463" s="32" t="str">
        <f>IF($C463="","",IFERROR(VLOOKUP($C463,#REF!,2,0),IFERROR(VLOOKUP($C463,#REF!,2,0),"")))</f>
        <v/>
      </c>
      <c r="E463" s="33" t="str">
        <f>IF($C463="","",IFERROR(VLOOKUP($C463,#REF!,3,0),IFERROR(VLOOKUP($C463,#REF!,3,0),"")))</f>
        <v/>
      </c>
      <c r="F463" s="45"/>
      <c r="G463" s="45"/>
      <c r="H463" s="45" t="str">
        <f>IF(F463="","",#REF!+#REF!)</f>
        <v/>
      </c>
      <c r="I463" s="53"/>
      <c r="J463" s="53" t="str">
        <f t="shared" si="35"/>
        <v/>
      </c>
      <c r="K463" s="57"/>
    </row>
    <row r="464" spans="1:11">
      <c r="A464" s="30"/>
      <c r="B464" s="30"/>
      <c r="C464" s="31"/>
      <c r="D464" s="32" t="str">
        <f>IF($C464="","",IFERROR(VLOOKUP($C464,#REF!,2,0),IFERROR(VLOOKUP($C464,#REF!,2,0),"")))</f>
        <v/>
      </c>
      <c r="E464" s="33" t="str">
        <f>IF($C464="","",IFERROR(VLOOKUP($C464,#REF!,3,0),IFERROR(VLOOKUP($C464,#REF!,3,0),"")))</f>
        <v/>
      </c>
      <c r="F464" s="45"/>
      <c r="G464" s="45"/>
      <c r="H464" s="45" t="str">
        <f>IF(F464="","",#REF!+#REF!)</f>
        <v/>
      </c>
      <c r="I464" s="53"/>
      <c r="J464" s="53" t="str">
        <f t="shared" ref="J464:J527" si="36">IF(F464="","",ROUND((F464*H464),2))</f>
        <v/>
      </c>
      <c r="K464" s="57"/>
    </row>
    <row r="465" spans="1:11">
      <c r="A465" s="30"/>
      <c r="B465" s="30"/>
      <c r="C465" s="31"/>
      <c r="D465" s="32" t="str">
        <f>IF($C465="","",IFERROR(VLOOKUP($C465,#REF!,2,0),IFERROR(VLOOKUP($C465,#REF!,2,0),"")))</f>
        <v/>
      </c>
      <c r="E465" s="33" t="str">
        <f>IF($C465="","",IFERROR(VLOOKUP($C465,#REF!,3,0),IFERROR(VLOOKUP($C465,#REF!,3,0),"")))</f>
        <v/>
      </c>
      <c r="F465" s="45"/>
      <c r="G465" s="45"/>
      <c r="H465" s="45" t="str">
        <f>IF(F465="","",#REF!+#REF!)</f>
        <v/>
      </c>
      <c r="I465" s="53"/>
      <c r="J465" s="53" t="str">
        <f t="shared" si="36"/>
        <v/>
      </c>
      <c r="K465" s="57"/>
    </row>
    <row r="466" spans="1:11">
      <c r="A466" s="30"/>
      <c r="B466" s="30"/>
      <c r="C466" s="31"/>
      <c r="D466" s="32" t="str">
        <f>IF($C466="","",IFERROR(VLOOKUP($C466,#REF!,2,0),IFERROR(VLOOKUP($C466,#REF!,2,0),"")))</f>
        <v/>
      </c>
      <c r="E466" s="33" t="str">
        <f>IF($C466="","",IFERROR(VLOOKUP($C466,#REF!,3,0),IFERROR(VLOOKUP($C466,#REF!,3,0),"")))</f>
        <v/>
      </c>
      <c r="F466" s="45"/>
      <c r="G466" s="45"/>
      <c r="H466" s="45" t="str">
        <f>IF(F466="","",#REF!+#REF!)</f>
        <v/>
      </c>
      <c r="I466" s="53"/>
      <c r="J466" s="53" t="str">
        <f t="shared" si="36"/>
        <v/>
      </c>
      <c r="K466" s="57"/>
    </row>
    <row r="467" spans="1:11">
      <c r="A467" s="30"/>
      <c r="B467" s="30"/>
      <c r="C467" s="31"/>
      <c r="D467" s="32" t="str">
        <f>IF($C467="","",IFERROR(VLOOKUP($C467,#REF!,2,0),IFERROR(VLOOKUP($C467,#REF!,2,0),"")))</f>
        <v/>
      </c>
      <c r="E467" s="33" t="str">
        <f>IF($C467="","",IFERROR(VLOOKUP($C467,#REF!,3,0),IFERROR(VLOOKUP($C467,#REF!,3,0),"")))</f>
        <v/>
      </c>
      <c r="F467" s="45"/>
      <c r="G467" s="45"/>
      <c r="H467" s="45" t="str">
        <f>IF(F467="","",#REF!+#REF!)</f>
        <v/>
      </c>
      <c r="I467" s="53"/>
      <c r="J467" s="53" t="str">
        <f t="shared" si="36"/>
        <v/>
      </c>
      <c r="K467" s="57"/>
    </row>
    <row r="468" spans="1:11">
      <c r="A468" s="30"/>
      <c r="B468" s="30"/>
      <c r="C468" s="31"/>
      <c r="D468" s="32" t="str">
        <f>IF($C468="","",IFERROR(VLOOKUP($C468,#REF!,2,0),IFERROR(VLOOKUP($C468,#REF!,2,0),"")))</f>
        <v/>
      </c>
      <c r="E468" s="33" t="str">
        <f>IF($C468="","",IFERROR(VLOOKUP($C468,#REF!,3,0),IFERROR(VLOOKUP($C468,#REF!,3,0),"")))</f>
        <v/>
      </c>
      <c r="F468" s="45"/>
      <c r="G468" s="45"/>
      <c r="H468" s="45" t="str">
        <f>IF(F468="","",#REF!+#REF!)</f>
        <v/>
      </c>
      <c r="I468" s="53"/>
      <c r="J468" s="53" t="str">
        <f t="shared" si="36"/>
        <v/>
      </c>
      <c r="K468" s="57"/>
    </row>
    <row r="469" spans="1:11">
      <c r="A469" s="30"/>
      <c r="B469" s="30"/>
      <c r="C469" s="31"/>
      <c r="D469" s="32" t="str">
        <f>IF($C469="","",IFERROR(VLOOKUP($C469,#REF!,2,0),IFERROR(VLOOKUP($C469,#REF!,2,0),"")))</f>
        <v/>
      </c>
      <c r="E469" s="33" t="str">
        <f>IF($C469="","",IFERROR(VLOOKUP($C469,#REF!,3,0),IFERROR(VLOOKUP($C469,#REF!,3,0),"")))</f>
        <v/>
      </c>
      <c r="F469" s="45"/>
      <c r="G469" s="45"/>
      <c r="H469" s="45" t="str">
        <f>IF(F469="","",#REF!+#REF!)</f>
        <v/>
      </c>
      <c r="I469" s="53"/>
      <c r="J469" s="53" t="str">
        <f t="shared" si="36"/>
        <v/>
      </c>
      <c r="K469" s="57"/>
    </row>
    <row r="470" spans="1:11">
      <c r="A470" s="30"/>
      <c r="B470" s="30"/>
      <c r="C470" s="31"/>
      <c r="D470" s="32" t="str">
        <f>IF($C470="","",IFERROR(VLOOKUP($C470,#REF!,2,0),IFERROR(VLOOKUP($C470,#REF!,2,0),"")))</f>
        <v/>
      </c>
      <c r="E470" s="33" t="str">
        <f>IF($C470="","",IFERROR(VLOOKUP($C470,#REF!,3,0),IFERROR(VLOOKUP($C470,#REF!,3,0),"")))</f>
        <v/>
      </c>
      <c r="F470" s="45"/>
      <c r="G470" s="45"/>
      <c r="H470" s="45" t="str">
        <f>IF(F470="","",#REF!+#REF!)</f>
        <v/>
      </c>
      <c r="I470" s="53"/>
      <c r="J470" s="53" t="str">
        <f t="shared" si="36"/>
        <v/>
      </c>
      <c r="K470" s="57"/>
    </row>
    <row r="471" spans="1:11">
      <c r="A471" s="30"/>
      <c r="B471" s="30"/>
      <c r="C471" s="31"/>
      <c r="D471" s="32" t="str">
        <f>IF($C471="","",IFERROR(VLOOKUP($C471,#REF!,2,0),IFERROR(VLOOKUP($C471,#REF!,2,0),"")))</f>
        <v/>
      </c>
      <c r="E471" s="33" t="str">
        <f>IF($C471="","",IFERROR(VLOOKUP($C471,#REF!,3,0),IFERROR(VLOOKUP($C471,#REF!,3,0),"")))</f>
        <v/>
      </c>
      <c r="F471" s="45"/>
      <c r="G471" s="45"/>
      <c r="H471" s="45" t="str">
        <f>IF(F471="","",#REF!+#REF!)</f>
        <v/>
      </c>
      <c r="I471" s="53"/>
      <c r="J471" s="53" t="str">
        <f t="shared" si="36"/>
        <v/>
      </c>
      <c r="K471" s="57"/>
    </row>
    <row r="472" spans="1:11">
      <c r="A472" s="30"/>
      <c r="B472" s="30"/>
      <c r="C472" s="31"/>
      <c r="D472" s="32" t="str">
        <f>IF($C472="","",IFERROR(VLOOKUP($C472,#REF!,2,0),IFERROR(VLOOKUP($C472,#REF!,2,0),"")))</f>
        <v/>
      </c>
      <c r="E472" s="33" t="str">
        <f>IF($C472="","",IFERROR(VLOOKUP($C472,#REF!,3,0),IFERROR(VLOOKUP($C472,#REF!,3,0),"")))</f>
        <v/>
      </c>
      <c r="F472" s="45"/>
      <c r="G472" s="45"/>
      <c r="H472" s="45" t="str">
        <f>IF(F472="","",#REF!+#REF!)</f>
        <v/>
      </c>
      <c r="I472" s="53"/>
      <c r="J472" s="53" t="str">
        <f t="shared" si="36"/>
        <v/>
      </c>
      <c r="K472" s="57"/>
    </row>
    <row r="473" spans="1:11">
      <c r="A473" s="30"/>
      <c r="B473" s="30"/>
      <c r="C473" s="31"/>
      <c r="D473" s="32" t="str">
        <f>IF($C473="","",IFERROR(VLOOKUP($C473,#REF!,2,0),IFERROR(VLOOKUP($C473,#REF!,2,0),"")))</f>
        <v/>
      </c>
      <c r="E473" s="33" t="str">
        <f>IF($C473="","",IFERROR(VLOOKUP($C473,#REF!,3,0),IFERROR(VLOOKUP($C473,#REF!,3,0),"")))</f>
        <v/>
      </c>
      <c r="F473" s="45"/>
      <c r="G473" s="45"/>
      <c r="H473" s="45" t="str">
        <f>IF(F473="","",#REF!+#REF!)</f>
        <v/>
      </c>
      <c r="I473" s="53"/>
      <c r="J473" s="53" t="str">
        <f t="shared" si="36"/>
        <v/>
      </c>
      <c r="K473" s="57"/>
    </row>
    <row r="474" spans="1:11">
      <c r="A474" s="30"/>
      <c r="B474" s="30"/>
      <c r="C474" s="31"/>
      <c r="D474" s="32" t="str">
        <f>IF($C474="","",IFERROR(VLOOKUP($C474,#REF!,2,0),IFERROR(VLOOKUP($C474,#REF!,2,0),"")))</f>
        <v/>
      </c>
      <c r="E474" s="33" t="str">
        <f>IF($C474="","",IFERROR(VLOOKUP($C474,#REF!,3,0),IFERROR(VLOOKUP($C474,#REF!,3,0),"")))</f>
        <v/>
      </c>
      <c r="F474" s="45"/>
      <c r="G474" s="45"/>
      <c r="H474" s="45" t="str">
        <f>IF(F474="","",#REF!+#REF!)</f>
        <v/>
      </c>
      <c r="I474" s="53"/>
      <c r="J474" s="53" t="str">
        <f t="shared" si="36"/>
        <v/>
      </c>
      <c r="K474" s="57"/>
    </row>
    <row r="475" spans="1:11">
      <c r="A475" s="30"/>
      <c r="B475" s="30"/>
      <c r="C475" s="31"/>
      <c r="D475" s="32" t="str">
        <f>IF($C475="","",IFERROR(VLOOKUP($C475,#REF!,2,0),IFERROR(VLOOKUP($C475,#REF!,2,0),"")))</f>
        <v/>
      </c>
      <c r="E475" s="33" t="str">
        <f>IF($C475="","",IFERROR(VLOOKUP($C475,#REF!,3,0),IFERROR(VLOOKUP($C475,#REF!,3,0),"")))</f>
        <v/>
      </c>
      <c r="F475" s="45"/>
      <c r="G475" s="45"/>
      <c r="H475" s="45" t="str">
        <f>IF(F475="","",#REF!+#REF!)</f>
        <v/>
      </c>
      <c r="I475" s="53"/>
      <c r="J475" s="53" t="str">
        <f t="shared" si="36"/>
        <v/>
      </c>
      <c r="K475" s="57"/>
    </row>
    <row r="476" spans="1:11">
      <c r="A476" s="30"/>
      <c r="B476" s="30"/>
      <c r="C476" s="31"/>
      <c r="D476" s="32" t="str">
        <f>IF($C476="","",IFERROR(VLOOKUP($C476,#REF!,2,0),IFERROR(VLOOKUP($C476,#REF!,2,0),"")))</f>
        <v/>
      </c>
      <c r="E476" s="33" t="str">
        <f>IF($C476="","",IFERROR(VLOOKUP($C476,#REF!,3,0),IFERROR(VLOOKUP($C476,#REF!,3,0),"")))</f>
        <v/>
      </c>
      <c r="F476" s="45"/>
      <c r="G476" s="45"/>
      <c r="H476" s="45" t="str">
        <f>IF(F476="","",#REF!+#REF!)</f>
        <v/>
      </c>
      <c r="I476" s="53"/>
      <c r="J476" s="53" t="str">
        <f t="shared" si="36"/>
        <v/>
      </c>
      <c r="K476" s="57"/>
    </row>
    <row r="477" spans="1:11">
      <c r="A477" s="30"/>
      <c r="B477" s="30"/>
      <c r="C477" s="31"/>
      <c r="D477" s="32" t="str">
        <f>IF($C477="","",IFERROR(VLOOKUP($C477,#REF!,2,0),IFERROR(VLOOKUP($C477,#REF!,2,0),"")))</f>
        <v/>
      </c>
      <c r="E477" s="33" t="str">
        <f>IF($C477="","",IFERROR(VLOOKUP($C477,#REF!,3,0),IFERROR(VLOOKUP($C477,#REF!,3,0),"")))</f>
        <v/>
      </c>
      <c r="F477" s="45"/>
      <c r="G477" s="45"/>
      <c r="H477" s="45" t="str">
        <f>IF(F477="","",#REF!+#REF!)</f>
        <v/>
      </c>
      <c r="I477" s="53"/>
      <c r="J477" s="53" t="str">
        <f t="shared" si="36"/>
        <v/>
      </c>
      <c r="K477" s="57"/>
    </row>
    <row r="478" spans="1:11">
      <c r="A478" s="30"/>
      <c r="B478" s="30"/>
      <c r="C478" s="31"/>
      <c r="D478" s="32" t="str">
        <f>IF($C478="","",IFERROR(VLOOKUP($C478,#REF!,2,0),IFERROR(VLOOKUP($C478,#REF!,2,0),"")))</f>
        <v/>
      </c>
      <c r="E478" s="33" t="str">
        <f>IF($C478="","",IFERROR(VLOOKUP($C478,#REF!,3,0),IFERROR(VLOOKUP($C478,#REF!,3,0),"")))</f>
        <v/>
      </c>
      <c r="F478" s="45"/>
      <c r="G478" s="45"/>
      <c r="H478" s="45" t="str">
        <f>IF(F478="","",#REF!+#REF!)</f>
        <v/>
      </c>
      <c r="I478" s="53"/>
      <c r="J478" s="53" t="str">
        <f t="shared" si="36"/>
        <v/>
      </c>
      <c r="K478" s="57"/>
    </row>
    <row r="479" spans="1:11">
      <c r="A479" s="30"/>
      <c r="B479" s="30"/>
      <c r="C479" s="31"/>
      <c r="D479" s="32" t="str">
        <f>IF($C479="","",IFERROR(VLOOKUP($C479,#REF!,2,0),IFERROR(VLOOKUP($C479,#REF!,2,0),"")))</f>
        <v/>
      </c>
      <c r="E479" s="33" t="str">
        <f>IF($C479="","",IFERROR(VLOOKUP($C479,#REF!,3,0),IFERROR(VLOOKUP($C479,#REF!,3,0),"")))</f>
        <v/>
      </c>
      <c r="F479" s="45"/>
      <c r="G479" s="45"/>
      <c r="H479" s="45" t="str">
        <f>IF(F479="","",#REF!+#REF!)</f>
        <v/>
      </c>
      <c r="I479" s="53"/>
      <c r="J479" s="53" t="str">
        <f t="shared" si="36"/>
        <v/>
      </c>
      <c r="K479" s="57"/>
    </row>
    <row r="480" spans="1:11">
      <c r="A480" s="30"/>
      <c r="B480" s="30"/>
      <c r="C480" s="31"/>
      <c r="D480" s="32" t="str">
        <f>IF($C480="","",IFERROR(VLOOKUP($C480,#REF!,2,0),IFERROR(VLOOKUP($C480,#REF!,2,0),"")))</f>
        <v/>
      </c>
      <c r="E480" s="33" t="str">
        <f>IF($C480="","",IFERROR(VLOOKUP($C480,#REF!,3,0),IFERROR(VLOOKUP($C480,#REF!,3,0),"")))</f>
        <v/>
      </c>
      <c r="F480" s="45"/>
      <c r="G480" s="45"/>
      <c r="H480" s="45" t="str">
        <f>IF(F480="","",#REF!+#REF!)</f>
        <v/>
      </c>
      <c r="I480" s="53"/>
      <c r="J480" s="53" t="str">
        <f t="shared" si="36"/>
        <v/>
      </c>
      <c r="K480" s="57"/>
    </row>
    <row r="481" spans="1:11">
      <c r="A481" s="30"/>
      <c r="B481" s="30"/>
      <c r="C481" s="31"/>
      <c r="D481" s="32" t="str">
        <f>IF($C481="","",IFERROR(VLOOKUP($C481,#REF!,2,0),IFERROR(VLOOKUP($C481,#REF!,2,0),"")))</f>
        <v/>
      </c>
      <c r="E481" s="33" t="str">
        <f>IF($C481="","",IFERROR(VLOOKUP($C481,#REF!,3,0),IFERROR(VLOOKUP($C481,#REF!,3,0),"")))</f>
        <v/>
      </c>
      <c r="F481" s="45"/>
      <c r="G481" s="45"/>
      <c r="H481" s="45" t="str">
        <f>IF(F481="","",#REF!+#REF!)</f>
        <v/>
      </c>
      <c r="I481" s="53"/>
      <c r="J481" s="53" t="str">
        <f t="shared" si="36"/>
        <v/>
      </c>
      <c r="K481" s="57"/>
    </row>
    <row r="482" spans="1:11">
      <c r="A482" s="30"/>
      <c r="B482" s="30"/>
      <c r="C482" s="31"/>
      <c r="D482" s="32" t="str">
        <f>IF($C482="","",IFERROR(VLOOKUP($C482,#REF!,2,0),IFERROR(VLOOKUP($C482,#REF!,2,0),"")))</f>
        <v/>
      </c>
      <c r="E482" s="33" t="str">
        <f>IF($C482="","",IFERROR(VLOOKUP($C482,#REF!,3,0),IFERROR(VLOOKUP($C482,#REF!,3,0),"")))</f>
        <v/>
      </c>
      <c r="F482" s="45"/>
      <c r="G482" s="45"/>
      <c r="H482" s="45" t="str">
        <f>IF(F482="","",#REF!+#REF!)</f>
        <v/>
      </c>
      <c r="I482" s="53"/>
      <c r="J482" s="53" t="str">
        <f t="shared" si="36"/>
        <v/>
      </c>
      <c r="K482" s="57"/>
    </row>
    <row r="483" spans="1:11">
      <c r="A483" s="30"/>
      <c r="B483" s="30"/>
      <c r="C483" s="31"/>
      <c r="D483" s="32" t="str">
        <f>IF($C483="","",IFERROR(VLOOKUP($C483,#REF!,2,0),IFERROR(VLOOKUP($C483,#REF!,2,0),"")))</f>
        <v/>
      </c>
      <c r="E483" s="33" t="str">
        <f>IF($C483="","",IFERROR(VLOOKUP($C483,#REF!,3,0),IFERROR(VLOOKUP($C483,#REF!,3,0),"")))</f>
        <v/>
      </c>
      <c r="F483" s="45"/>
      <c r="G483" s="45"/>
      <c r="H483" s="45" t="str">
        <f>IF(F483="","",#REF!+#REF!)</f>
        <v/>
      </c>
      <c r="I483" s="53"/>
      <c r="J483" s="53" t="str">
        <f t="shared" si="36"/>
        <v/>
      </c>
      <c r="K483" s="57"/>
    </row>
    <row r="484" spans="1:11">
      <c r="A484" s="30"/>
      <c r="B484" s="30"/>
      <c r="C484" s="31"/>
      <c r="D484" s="32" t="str">
        <f>IF($C484="","",IFERROR(VLOOKUP($C484,#REF!,2,0),IFERROR(VLOOKUP($C484,#REF!,2,0),"")))</f>
        <v/>
      </c>
      <c r="E484" s="33" t="str">
        <f>IF($C484="","",IFERROR(VLOOKUP($C484,#REF!,3,0),IFERROR(VLOOKUP($C484,#REF!,3,0),"")))</f>
        <v/>
      </c>
      <c r="F484" s="45"/>
      <c r="G484" s="45"/>
      <c r="H484" s="45" t="str">
        <f>IF(F484="","",#REF!+#REF!)</f>
        <v/>
      </c>
      <c r="I484" s="53"/>
      <c r="J484" s="53" t="str">
        <f t="shared" si="36"/>
        <v/>
      </c>
      <c r="K484" s="57"/>
    </row>
    <row r="485" spans="1:11">
      <c r="A485" s="30"/>
      <c r="B485" s="30"/>
      <c r="C485" s="31"/>
      <c r="D485" s="32" t="str">
        <f>IF($C485="","",IFERROR(VLOOKUP($C485,#REF!,2,0),IFERROR(VLOOKUP($C485,#REF!,2,0),"")))</f>
        <v/>
      </c>
      <c r="E485" s="33" t="str">
        <f>IF($C485="","",IFERROR(VLOOKUP($C485,#REF!,3,0),IFERROR(VLOOKUP($C485,#REF!,3,0),"")))</f>
        <v/>
      </c>
      <c r="F485" s="45"/>
      <c r="G485" s="45"/>
      <c r="H485" s="45" t="str">
        <f>IF(F485="","",#REF!+#REF!)</f>
        <v/>
      </c>
      <c r="I485" s="53"/>
      <c r="J485" s="53" t="str">
        <f t="shared" si="36"/>
        <v/>
      </c>
      <c r="K485" s="57"/>
    </row>
    <row r="486" spans="1:11">
      <c r="A486" s="30"/>
      <c r="B486" s="30"/>
      <c r="C486" s="31"/>
      <c r="D486" s="32" t="str">
        <f>IF($C486="","",IFERROR(VLOOKUP($C486,#REF!,2,0),IFERROR(VLOOKUP($C486,#REF!,2,0),"")))</f>
        <v/>
      </c>
      <c r="E486" s="33" t="str">
        <f>IF($C486="","",IFERROR(VLOOKUP($C486,#REF!,3,0),IFERROR(VLOOKUP($C486,#REF!,3,0),"")))</f>
        <v/>
      </c>
      <c r="F486" s="45"/>
      <c r="G486" s="45"/>
      <c r="H486" s="45" t="str">
        <f>IF(F486="","",#REF!+#REF!)</f>
        <v/>
      </c>
      <c r="I486" s="53"/>
      <c r="J486" s="53" t="str">
        <f t="shared" si="36"/>
        <v/>
      </c>
      <c r="K486" s="57"/>
    </row>
    <row r="487" spans="1:11">
      <c r="A487" s="30"/>
      <c r="B487" s="30"/>
      <c r="C487" s="31"/>
      <c r="D487" s="32" t="str">
        <f>IF($C487="","",IFERROR(VLOOKUP($C487,#REF!,2,0),IFERROR(VLOOKUP($C487,#REF!,2,0),"")))</f>
        <v/>
      </c>
      <c r="E487" s="33" t="str">
        <f>IF($C487="","",IFERROR(VLOOKUP($C487,#REF!,3,0),IFERROR(VLOOKUP($C487,#REF!,3,0),"")))</f>
        <v/>
      </c>
      <c r="F487" s="45"/>
      <c r="G487" s="45"/>
      <c r="H487" s="45" t="str">
        <f>IF(F487="","",#REF!+#REF!)</f>
        <v/>
      </c>
      <c r="I487" s="53"/>
      <c r="J487" s="53" t="str">
        <f t="shared" si="36"/>
        <v/>
      </c>
      <c r="K487" s="57"/>
    </row>
    <row r="488" spans="1:11">
      <c r="A488" s="30"/>
      <c r="B488" s="30"/>
      <c r="C488" s="31"/>
      <c r="D488" s="32" t="str">
        <f>IF($C488="","",IFERROR(VLOOKUP($C488,#REF!,2,0),IFERROR(VLOOKUP($C488,#REF!,2,0),"")))</f>
        <v/>
      </c>
      <c r="E488" s="33" t="str">
        <f>IF($C488="","",IFERROR(VLOOKUP($C488,#REF!,3,0),IFERROR(VLOOKUP($C488,#REF!,3,0),"")))</f>
        <v/>
      </c>
      <c r="F488" s="45"/>
      <c r="G488" s="45"/>
      <c r="H488" s="45" t="str">
        <f>IF(F488="","",#REF!+#REF!)</f>
        <v/>
      </c>
      <c r="I488" s="53"/>
      <c r="J488" s="53" t="str">
        <f t="shared" si="36"/>
        <v/>
      </c>
      <c r="K488" s="57"/>
    </row>
    <row r="489" spans="1:11">
      <c r="A489" s="30"/>
      <c r="B489" s="30"/>
      <c r="C489" s="31"/>
      <c r="D489" s="32" t="str">
        <f>IF($C489="","",IFERROR(VLOOKUP($C489,#REF!,2,0),IFERROR(VLOOKUP($C489,#REF!,2,0),"")))</f>
        <v/>
      </c>
      <c r="E489" s="33" t="str">
        <f>IF($C489="","",IFERROR(VLOOKUP($C489,#REF!,3,0),IFERROR(VLOOKUP($C489,#REF!,3,0),"")))</f>
        <v/>
      </c>
      <c r="F489" s="45"/>
      <c r="G489" s="45"/>
      <c r="H489" s="45" t="str">
        <f>IF(F489="","",#REF!+#REF!)</f>
        <v/>
      </c>
      <c r="I489" s="53"/>
      <c r="J489" s="53" t="str">
        <f t="shared" si="36"/>
        <v/>
      </c>
      <c r="K489" s="57"/>
    </row>
    <row r="490" spans="1:11">
      <c r="A490" s="30"/>
      <c r="B490" s="30"/>
      <c r="C490" s="31"/>
      <c r="D490" s="32" t="str">
        <f>IF($C490="","",IFERROR(VLOOKUP($C490,#REF!,2,0),IFERROR(VLOOKUP($C490,#REF!,2,0),"")))</f>
        <v/>
      </c>
      <c r="E490" s="33" t="str">
        <f>IF($C490="","",IFERROR(VLOOKUP($C490,#REF!,3,0),IFERROR(VLOOKUP($C490,#REF!,3,0),"")))</f>
        <v/>
      </c>
      <c r="F490" s="45"/>
      <c r="G490" s="45"/>
      <c r="H490" s="45" t="str">
        <f>IF(F490="","",#REF!+#REF!)</f>
        <v/>
      </c>
      <c r="I490" s="53"/>
      <c r="J490" s="53" t="str">
        <f t="shared" si="36"/>
        <v/>
      </c>
      <c r="K490" s="57"/>
    </row>
    <row r="491" spans="1:11">
      <c r="A491" s="30"/>
      <c r="B491" s="30"/>
      <c r="C491" s="31"/>
      <c r="D491" s="32" t="str">
        <f>IF($C491="","",IFERROR(VLOOKUP($C491,#REF!,2,0),IFERROR(VLOOKUP($C491,#REF!,2,0),"")))</f>
        <v/>
      </c>
      <c r="E491" s="33" t="str">
        <f>IF($C491="","",IFERROR(VLOOKUP($C491,#REF!,3,0),IFERROR(VLOOKUP($C491,#REF!,3,0),"")))</f>
        <v/>
      </c>
      <c r="F491" s="45"/>
      <c r="G491" s="45"/>
      <c r="H491" s="45" t="str">
        <f>IF(F491="","",#REF!+#REF!)</f>
        <v/>
      </c>
      <c r="I491" s="53"/>
      <c r="J491" s="53" t="str">
        <f t="shared" si="36"/>
        <v/>
      </c>
      <c r="K491" s="57"/>
    </row>
    <row r="492" spans="1:11">
      <c r="A492" s="30"/>
      <c r="B492" s="30"/>
      <c r="C492" s="31"/>
      <c r="D492" s="32" t="str">
        <f>IF($C492="","",IFERROR(VLOOKUP($C492,#REF!,2,0),IFERROR(VLOOKUP($C492,#REF!,2,0),"")))</f>
        <v/>
      </c>
      <c r="E492" s="33" t="str">
        <f>IF($C492="","",IFERROR(VLOOKUP($C492,#REF!,3,0),IFERROR(VLOOKUP($C492,#REF!,3,0),"")))</f>
        <v/>
      </c>
      <c r="F492" s="45"/>
      <c r="G492" s="45"/>
      <c r="H492" s="45" t="str">
        <f>IF(F492="","",#REF!+#REF!)</f>
        <v/>
      </c>
      <c r="I492" s="53"/>
      <c r="J492" s="53" t="str">
        <f t="shared" si="36"/>
        <v/>
      </c>
      <c r="K492" s="57"/>
    </row>
    <row r="493" spans="1:11">
      <c r="A493" s="30"/>
      <c r="B493" s="30"/>
      <c r="C493" s="31"/>
      <c r="D493" s="32" t="str">
        <f>IF($C493="","",IFERROR(VLOOKUP($C493,#REF!,2,0),IFERROR(VLOOKUP($C493,#REF!,2,0),"")))</f>
        <v/>
      </c>
      <c r="E493" s="33" t="str">
        <f>IF($C493="","",IFERROR(VLOOKUP($C493,#REF!,3,0),IFERROR(VLOOKUP($C493,#REF!,3,0),"")))</f>
        <v/>
      </c>
      <c r="F493" s="45"/>
      <c r="G493" s="45"/>
      <c r="H493" s="45" t="str">
        <f>IF(F493="","",#REF!+#REF!)</f>
        <v/>
      </c>
      <c r="I493" s="53"/>
      <c r="J493" s="53" t="str">
        <f t="shared" si="36"/>
        <v/>
      </c>
      <c r="K493" s="57"/>
    </row>
    <row r="494" spans="1:11">
      <c r="A494" s="30"/>
      <c r="B494" s="30"/>
      <c r="C494" s="31"/>
      <c r="D494" s="32" t="str">
        <f>IF($C494="","",IFERROR(VLOOKUP($C494,#REF!,2,0),IFERROR(VLOOKUP($C494,#REF!,2,0),"")))</f>
        <v/>
      </c>
      <c r="E494" s="33" t="str">
        <f>IF($C494="","",IFERROR(VLOOKUP($C494,#REF!,3,0),IFERROR(VLOOKUP($C494,#REF!,3,0),"")))</f>
        <v/>
      </c>
      <c r="F494" s="45"/>
      <c r="G494" s="45"/>
      <c r="H494" s="45" t="str">
        <f>IF(F494="","",#REF!+#REF!)</f>
        <v/>
      </c>
      <c r="I494" s="53"/>
      <c r="J494" s="53" t="str">
        <f t="shared" si="36"/>
        <v/>
      </c>
      <c r="K494" s="57"/>
    </row>
    <row r="495" spans="1:11">
      <c r="A495" s="30"/>
      <c r="B495" s="30"/>
      <c r="C495" s="31"/>
      <c r="D495" s="32" t="str">
        <f>IF($C495="","",IFERROR(VLOOKUP($C495,#REF!,2,0),IFERROR(VLOOKUP($C495,#REF!,2,0),"")))</f>
        <v/>
      </c>
      <c r="E495" s="33" t="str">
        <f>IF($C495="","",IFERROR(VLOOKUP($C495,#REF!,3,0),IFERROR(VLOOKUP($C495,#REF!,3,0),"")))</f>
        <v/>
      </c>
      <c r="F495" s="45"/>
      <c r="G495" s="45"/>
      <c r="H495" s="45" t="str">
        <f>IF(F495="","",#REF!+#REF!)</f>
        <v/>
      </c>
      <c r="I495" s="53"/>
      <c r="J495" s="53" t="str">
        <f t="shared" si="36"/>
        <v/>
      </c>
      <c r="K495" s="57"/>
    </row>
    <row r="496" spans="1:11">
      <c r="A496" s="30"/>
      <c r="B496" s="30"/>
      <c r="C496" s="31"/>
      <c r="D496" s="32" t="str">
        <f>IF($C496="","",IFERROR(VLOOKUP($C496,#REF!,2,0),IFERROR(VLOOKUP($C496,#REF!,2,0),"")))</f>
        <v/>
      </c>
      <c r="E496" s="33" t="str">
        <f>IF($C496="","",IFERROR(VLOOKUP($C496,#REF!,3,0),IFERROR(VLOOKUP($C496,#REF!,3,0),"")))</f>
        <v/>
      </c>
      <c r="F496" s="45"/>
      <c r="G496" s="45"/>
      <c r="H496" s="45" t="str">
        <f>IF(F496="","",#REF!+#REF!)</f>
        <v/>
      </c>
      <c r="I496" s="53"/>
      <c r="J496" s="53" t="str">
        <f t="shared" si="36"/>
        <v/>
      </c>
      <c r="K496" s="57"/>
    </row>
    <row r="497" spans="1:11">
      <c r="A497" s="30"/>
      <c r="B497" s="30"/>
      <c r="C497" s="31"/>
      <c r="D497" s="32" t="str">
        <f>IF($C497="","",IFERROR(VLOOKUP($C497,#REF!,2,0),IFERROR(VLOOKUP($C497,#REF!,2,0),"")))</f>
        <v/>
      </c>
      <c r="E497" s="33" t="str">
        <f>IF($C497="","",IFERROR(VLOOKUP($C497,#REF!,3,0),IFERROR(VLOOKUP($C497,#REF!,3,0),"")))</f>
        <v/>
      </c>
      <c r="F497" s="45"/>
      <c r="G497" s="45"/>
      <c r="H497" s="45" t="str">
        <f>IF(F497="","",#REF!+#REF!)</f>
        <v/>
      </c>
      <c r="I497" s="53"/>
      <c r="J497" s="53" t="str">
        <f t="shared" si="36"/>
        <v/>
      </c>
      <c r="K497" s="57"/>
    </row>
    <row r="498" spans="1:11">
      <c r="A498" s="30"/>
      <c r="B498" s="30"/>
      <c r="C498" s="31"/>
      <c r="D498" s="32" t="str">
        <f>IF($C498="","",IFERROR(VLOOKUP($C498,#REF!,2,0),IFERROR(VLOOKUP($C498,#REF!,2,0),"")))</f>
        <v/>
      </c>
      <c r="E498" s="33" t="str">
        <f>IF($C498="","",IFERROR(VLOOKUP($C498,#REF!,3,0),IFERROR(VLOOKUP($C498,#REF!,3,0),"")))</f>
        <v/>
      </c>
      <c r="F498" s="45"/>
      <c r="G498" s="45"/>
      <c r="H498" s="45" t="str">
        <f>IF(F498="","",#REF!+#REF!)</f>
        <v/>
      </c>
      <c r="I498" s="53"/>
      <c r="J498" s="53" t="str">
        <f t="shared" si="36"/>
        <v/>
      </c>
      <c r="K498" s="57"/>
    </row>
    <row r="499" spans="1:11">
      <c r="A499" s="30"/>
      <c r="B499" s="30"/>
      <c r="C499" s="31"/>
      <c r="D499" s="32" t="str">
        <f>IF($C499="","",IFERROR(VLOOKUP($C499,#REF!,2,0),IFERROR(VLOOKUP($C499,#REF!,2,0),"")))</f>
        <v/>
      </c>
      <c r="E499" s="33" t="str">
        <f>IF($C499="","",IFERROR(VLOOKUP($C499,#REF!,3,0),IFERROR(VLOOKUP($C499,#REF!,3,0),"")))</f>
        <v/>
      </c>
      <c r="F499" s="45"/>
      <c r="G499" s="45"/>
      <c r="H499" s="45" t="str">
        <f>IF(F499="","",#REF!+#REF!)</f>
        <v/>
      </c>
      <c r="I499" s="53"/>
      <c r="J499" s="53" t="str">
        <f t="shared" si="36"/>
        <v/>
      </c>
      <c r="K499" s="57"/>
    </row>
    <row r="500" spans="1:11">
      <c r="A500" s="30"/>
      <c r="B500" s="30"/>
      <c r="C500" s="31"/>
      <c r="D500" s="32" t="str">
        <f>IF($C500="","",IFERROR(VLOOKUP($C500,#REF!,2,0),IFERROR(VLOOKUP($C500,#REF!,2,0),"")))</f>
        <v/>
      </c>
      <c r="E500" s="33" t="str">
        <f>IF($C500="","",IFERROR(VLOOKUP($C500,#REF!,3,0),IFERROR(VLOOKUP($C500,#REF!,3,0),"")))</f>
        <v/>
      </c>
      <c r="F500" s="45"/>
      <c r="G500" s="45"/>
      <c r="H500" s="45" t="str">
        <f>IF(F500="","",#REF!+#REF!)</f>
        <v/>
      </c>
      <c r="I500" s="53"/>
      <c r="J500" s="53" t="str">
        <f t="shared" si="36"/>
        <v/>
      </c>
      <c r="K500" s="57"/>
    </row>
    <row r="501" spans="1:11">
      <c r="A501" s="30"/>
      <c r="B501" s="30"/>
      <c r="C501" s="31"/>
      <c r="D501" s="32" t="str">
        <f>IF($C501="","",IFERROR(VLOOKUP($C501,#REF!,2,0),IFERROR(VLOOKUP($C501,#REF!,2,0),"")))</f>
        <v/>
      </c>
      <c r="E501" s="33" t="str">
        <f>IF($C501="","",IFERROR(VLOOKUP($C501,#REF!,3,0),IFERROR(VLOOKUP($C501,#REF!,3,0),"")))</f>
        <v/>
      </c>
      <c r="F501" s="45"/>
      <c r="G501" s="45"/>
      <c r="H501" s="45" t="str">
        <f>IF(F501="","",#REF!+#REF!)</f>
        <v/>
      </c>
      <c r="I501" s="53"/>
      <c r="J501" s="53" t="str">
        <f t="shared" si="36"/>
        <v/>
      </c>
      <c r="K501" s="57"/>
    </row>
    <row r="502" spans="1:11">
      <c r="A502" s="30"/>
      <c r="B502" s="30"/>
      <c r="C502" s="31"/>
      <c r="D502" s="32" t="str">
        <f>IF($C502="","",IFERROR(VLOOKUP($C502,#REF!,2,0),IFERROR(VLOOKUP($C502,#REF!,2,0),"")))</f>
        <v/>
      </c>
      <c r="E502" s="33" t="str">
        <f>IF($C502="","",IFERROR(VLOOKUP($C502,#REF!,3,0),IFERROR(VLOOKUP($C502,#REF!,3,0),"")))</f>
        <v/>
      </c>
      <c r="F502" s="45"/>
      <c r="G502" s="45"/>
      <c r="H502" s="45" t="str">
        <f>IF(F502="","",#REF!+#REF!)</f>
        <v/>
      </c>
      <c r="I502" s="53"/>
      <c r="J502" s="53" t="str">
        <f t="shared" si="36"/>
        <v/>
      </c>
      <c r="K502" s="57"/>
    </row>
    <row r="503" spans="1:11">
      <c r="A503" s="30"/>
      <c r="B503" s="30"/>
      <c r="C503" s="31"/>
      <c r="D503" s="32" t="str">
        <f>IF($C503="","",IFERROR(VLOOKUP($C503,#REF!,2,0),IFERROR(VLOOKUP($C503,#REF!,2,0),"")))</f>
        <v/>
      </c>
      <c r="E503" s="33" t="str">
        <f>IF($C503="","",IFERROR(VLOOKUP($C503,#REF!,3,0),IFERROR(VLOOKUP($C503,#REF!,3,0),"")))</f>
        <v/>
      </c>
      <c r="F503" s="45"/>
      <c r="G503" s="45"/>
      <c r="H503" s="45" t="str">
        <f>IF(F503="","",#REF!+#REF!)</f>
        <v/>
      </c>
      <c r="I503" s="53"/>
      <c r="J503" s="53" t="str">
        <f t="shared" si="36"/>
        <v/>
      </c>
      <c r="K503" s="57"/>
    </row>
    <row r="504" spans="1:11">
      <c r="A504" s="30"/>
      <c r="B504" s="30"/>
      <c r="C504" s="31"/>
      <c r="D504" s="32" t="str">
        <f>IF($C504="","",IFERROR(VLOOKUP($C504,#REF!,2,0),IFERROR(VLOOKUP($C504,#REF!,2,0),"")))</f>
        <v/>
      </c>
      <c r="E504" s="33" t="str">
        <f>IF($C504="","",IFERROR(VLOOKUP($C504,#REF!,3,0),IFERROR(VLOOKUP($C504,#REF!,3,0),"")))</f>
        <v/>
      </c>
      <c r="F504" s="45"/>
      <c r="G504" s="45"/>
      <c r="H504" s="45" t="str">
        <f>IF(F504="","",#REF!+#REF!)</f>
        <v/>
      </c>
      <c r="I504" s="53"/>
      <c r="J504" s="53" t="str">
        <f t="shared" si="36"/>
        <v/>
      </c>
      <c r="K504" s="57"/>
    </row>
    <row r="505" spans="1:11">
      <c r="A505" s="30"/>
      <c r="B505" s="30"/>
      <c r="C505" s="31"/>
      <c r="D505" s="32" t="str">
        <f>IF($C505="","",IFERROR(VLOOKUP($C505,#REF!,2,0),IFERROR(VLOOKUP($C505,#REF!,2,0),"")))</f>
        <v/>
      </c>
      <c r="E505" s="33" t="str">
        <f>IF($C505="","",IFERROR(VLOOKUP($C505,#REF!,3,0),IFERROR(VLOOKUP($C505,#REF!,3,0),"")))</f>
        <v/>
      </c>
      <c r="F505" s="45"/>
      <c r="G505" s="45"/>
      <c r="H505" s="45" t="str">
        <f>IF(F505="","",#REF!+#REF!)</f>
        <v/>
      </c>
      <c r="I505" s="53"/>
      <c r="J505" s="53" t="str">
        <f t="shared" si="36"/>
        <v/>
      </c>
      <c r="K505" s="57"/>
    </row>
    <row r="506" spans="1:11">
      <c r="A506" s="30"/>
      <c r="B506" s="30"/>
      <c r="C506" s="31"/>
      <c r="D506" s="32" t="str">
        <f>IF($C506="","",IFERROR(VLOOKUP($C506,#REF!,2,0),IFERROR(VLOOKUP($C506,#REF!,2,0),"")))</f>
        <v/>
      </c>
      <c r="E506" s="33" t="str">
        <f>IF($C506="","",IFERROR(VLOOKUP($C506,#REF!,3,0),IFERROR(VLOOKUP($C506,#REF!,3,0),"")))</f>
        <v/>
      </c>
      <c r="F506" s="45"/>
      <c r="G506" s="45"/>
      <c r="H506" s="45" t="str">
        <f>IF(F506="","",#REF!+#REF!)</f>
        <v/>
      </c>
      <c r="I506" s="53"/>
      <c r="J506" s="53" t="str">
        <f t="shared" si="36"/>
        <v/>
      </c>
      <c r="K506" s="57"/>
    </row>
    <row r="507" spans="1:11">
      <c r="A507" s="30"/>
      <c r="B507" s="30"/>
      <c r="C507" s="31"/>
      <c r="D507" s="32" t="str">
        <f>IF($C507="","",IFERROR(VLOOKUP($C507,#REF!,2,0),IFERROR(VLOOKUP($C507,#REF!,2,0),"")))</f>
        <v/>
      </c>
      <c r="E507" s="33" t="str">
        <f>IF($C507="","",IFERROR(VLOOKUP($C507,#REF!,3,0),IFERROR(VLOOKUP($C507,#REF!,3,0),"")))</f>
        <v/>
      </c>
      <c r="F507" s="45"/>
      <c r="G507" s="45"/>
      <c r="H507" s="45" t="str">
        <f>IF(F507="","",#REF!+#REF!)</f>
        <v/>
      </c>
      <c r="I507" s="53"/>
      <c r="J507" s="53" t="str">
        <f t="shared" si="36"/>
        <v/>
      </c>
      <c r="K507" s="57"/>
    </row>
    <row r="508" spans="1:11">
      <c r="A508" s="30"/>
      <c r="B508" s="30"/>
      <c r="C508" s="31"/>
      <c r="D508" s="32" t="str">
        <f>IF($C508="","",IFERROR(VLOOKUP($C508,#REF!,2,0),IFERROR(VLOOKUP($C508,#REF!,2,0),"")))</f>
        <v/>
      </c>
      <c r="E508" s="33" t="str">
        <f>IF($C508="","",IFERROR(VLOOKUP($C508,#REF!,3,0),IFERROR(VLOOKUP($C508,#REF!,3,0),"")))</f>
        <v/>
      </c>
      <c r="F508" s="45"/>
      <c r="G508" s="45"/>
      <c r="H508" s="45" t="str">
        <f>IF(F508="","",#REF!+#REF!)</f>
        <v/>
      </c>
      <c r="I508" s="53"/>
      <c r="J508" s="53" t="str">
        <f t="shared" si="36"/>
        <v/>
      </c>
      <c r="K508" s="57"/>
    </row>
    <row r="509" spans="1:11">
      <c r="A509" s="30"/>
      <c r="B509" s="30"/>
      <c r="C509" s="31"/>
      <c r="D509" s="32" t="str">
        <f>IF($C509="","",IFERROR(VLOOKUP($C509,#REF!,2,0),IFERROR(VLOOKUP($C509,#REF!,2,0),"")))</f>
        <v/>
      </c>
      <c r="E509" s="33" t="str">
        <f>IF($C509="","",IFERROR(VLOOKUP($C509,#REF!,3,0),IFERROR(VLOOKUP($C509,#REF!,3,0),"")))</f>
        <v/>
      </c>
      <c r="F509" s="45"/>
      <c r="G509" s="45"/>
      <c r="H509" s="45" t="str">
        <f>IF(F509="","",#REF!+#REF!)</f>
        <v/>
      </c>
      <c r="I509" s="53"/>
      <c r="J509" s="53" t="str">
        <f t="shared" si="36"/>
        <v/>
      </c>
      <c r="K509" s="57"/>
    </row>
    <row r="510" spans="1:11">
      <c r="A510" s="30"/>
      <c r="B510" s="30"/>
      <c r="C510" s="31"/>
      <c r="D510" s="32" t="str">
        <f>IF($C510="","",IFERROR(VLOOKUP($C510,#REF!,2,0),IFERROR(VLOOKUP($C510,#REF!,2,0),"")))</f>
        <v/>
      </c>
      <c r="E510" s="33" t="str">
        <f>IF($C510="","",IFERROR(VLOOKUP($C510,#REF!,3,0),IFERROR(VLOOKUP($C510,#REF!,3,0),"")))</f>
        <v/>
      </c>
      <c r="F510" s="45"/>
      <c r="G510" s="45"/>
      <c r="H510" s="45" t="str">
        <f>IF(F510="","",#REF!+#REF!)</f>
        <v/>
      </c>
      <c r="I510" s="53"/>
      <c r="J510" s="53" t="str">
        <f t="shared" si="36"/>
        <v/>
      </c>
      <c r="K510" s="57"/>
    </row>
    <row r="511" spans="1:11">
      <c r="A511" s="30"/>
      <c r="B511" s="30"/>
      <c r="C511" s="31"/>
      <c r="D511" s="32" t="str">
        <f>IF($C511="","",IFERROR(VLOOKUP($C511,#REF!,2,0),IFERROR(VLOOKUP($C511,#REF!,2,0),"")))</f>
        <v/>
      </c>
      <c r="E511" s="33" t="str">
        <f>IF($C511="","",IFERROR(VLOOKUP($C511,#REF!,3,0),IFERROR(VLOOKUP($C511,#REF!,3,0),"")))</f>
        <v/>
      </c>
      <c r="F511" s="45"/>
      <c r="G511" s="45"/>
      <c r="H511" s="45" t="str">
        <f>IF(F511="","",#REF!+#REF!)</f>
        <v/>
      </c>
      <c r="I511" s="53"/>
      <c r="J511" s="53" t="str">
        <f t="shared" si="36"/>
        <v/>
      </c>
      <c r="K511" s="57"/>
    </row>
    <row r="512" spans="1:11">
      <c r="A512" s="30"/>
      <c r="B512" s="30"/>
      <c r="C512" s="31"/>
      <c r="D512" s="32" t="str">
        <f>IF($C512="","",IFERROR(VLOOKUP($C512,#REF!,2,0),IFERROR(VLOOKUP($C512,#REF!,2,0),"")))</f>
        <v/>
      </c>
      <c r="E512" s="33" t="str">
        <f>IF($C512="","",IFERROR(VLOOKUP($C512,#REF!,3,0),IFERROR(VLOOKUP($C512,#REF!,3,0),"")))</f>
        <v/>
      </c>
      <c r="F512" s="45"/>
      <c r="G512" s="45"/>
      <c r="H512" s="45" t="str">
        <f>IF(F512="","",#REF!+#REF!)</f>
        <v/>
      </c>
      <c r="I512" s="53"/>
      <c r="J512" s="53" t="str">
        <f t="shared" si="36"/>
        <v/>
      </c>
      <c r="K512" s="57"/>
    </row>
    <row r="513" spans="1:11">
      <c r="A513" s="30"/>
      <c r="B513" s="30"/>
      <c r="C513" s="31"/>
      <c r="D513" s="32" t="str">
        <f>IF($C513="","",IFERROR(VLOOKUP($C513,#REF!,2,0),IFERROR(VLOOKUP($C513,#REF!,2,0),"")))</f>
        <v/>
      </c>
      <c r="E513" s="33" t="str">
        <f>IF($C513="","",IFERROR(VLOOKUP($C513,#REF!,3,0),IFERROR(VLOOKUP($C513,#REF!,3,0),"")))</f>
        <v/>
      </c>
      <c r="F513" s="45"/>
      <c r="G513" s="45"/>
      <c r="H513" s="45" t="str">
        <f>IF(F513="","",#REF!+#REF!)</f>
        <v/>
      </c>
      <c r="I513" s="53"/>
      <c r="J513" s="53" t="str">
        <f t="shared" si="36"/>
        <v/>
      </c>
      <c r="K513" s="57"/>
    </row>
    <row r="514" spans="1:11">
      <c r="A514" s="30"/>
      <c r="B514" s="30"/>
      <c r="C514" s="31"/>
      <c r="D514" s="32" t="str">
        <f>IF($C514="","",IFERROR(VLOOKUP($C514,#REF!,2,0),IFERROR(VLOOKUP($C514,#REF!,2,0),"")))</f>
        <v/>
      </c>
      <c r="E514" s="33" t="str">
        <f>IF($C514="","",IFERROR(VLOOKUP($C514,#REF!,3,0),IFERROR(VLOOKUP($C514,#REF!,3,0),"")))</f>
        <v/>
      </c>
      <c r="F514" s="45"/>
      <c r="G514" s="45"/>
      <c r="H514" s="45" t="str">
        <f>IF(F514="","",#REF!+#REF!)</f>
        <v/>
      </c>
      <c r="I514" s="53"/>
      <c r="J514" s="53" t="str">
        <f t="shared" si="36"/>
        <v/>
      </c>
      <c r="K514" s="57"/>
    </row>
    <row r="515" spans="1:11">
      <c r="A515" s="30"/>
      <c r="B515" s="30"/>
      <c r="C515" s="31"/>
      <c r="D515" s="32" t="str">
        <f>IF($C515="","",IFERROR(VLOOKUP($C515,#REF!,2,0),IFERROR(VLOOKUP($C515,#REF!,2,0),"")))</f>
        <v/>
      </c>
      <c r="E515" s="33" t="str">
        <f>IF($C515="","",IFERROR(VLOOKUP($C515,#REF!,3,0),IFERROR(VLOOKUP($C515,#REF!,3,0),"")))</f>
        <v/>
      </c>
      <c r="F515" s="45"/>
      <c r="G515" s="45"/>
      <c r="H515" s="45" t="str">
        <f>IF(F515="","",#REF!+#REF!)</f>
        <v/>
      </c>
      <c r="I515" s="53"/>
      <c r="J515" s="53" t="str">
        <f t="shared" si="36"/>
        <v/>
      </c>
      <c r="K515" s="57"/>
    </row>
    <row r="516" spans="1:11">
      <c r="A516" s="30"/>
      <c r="B516" s="30"/>
      <c r="C516" s="31"/>
      <c r="D516" s="32" t="str">
        <f>IF($C516="","",IFERROR(VLOOKUP($C516,#REF!,2,0),IFERROR(VLOOKUP($C516,#REF!,2,0),"")))</f>
        <v/>
      </c>
      <c r="E516" s="33" t="str">
        <f>IF($C516="","",IFERROR(VLOOKUP($C516,#REF!,3,0),IFERROR(VLOOKUP($C516,#REF!,3,0),"")))</f>
        <v/>
      </c>
      <c r="F516" s="45"/>
      <c r="G516" s="45"/>
      <c r="H516" s="45" t="str">
        <f>IF(F516="","",#REF!+#REF!)</f>
        <v/>
      </c>
      <c r="I516" s="53"/>
      <c r="J516" s="53" t="str">
        <f t="shared" si="36"/>
        <v/>
      </c>
      <c r="K516" s="57"/>
    </row>
    <row r="517" spans="1:11">
      <c r="A517" s="30"/>
      <c r="B517" s="30"/>
      <c r="C517" s="31"/>
      <c r="D517" s="32" t="str">
        <f>IF($C517="","",IFERROR(VLOOKUP($C517,#REF!,2,0),IFERROR(VLOOKUP($C517,#REF!,2,0),"")))</f>
        <v/>
      </c>
      <c r="E517" s="33" t="str">
        <f>IF($C517="","",IFERROR(VLOOKUP($C517,#REF!,3,0),IFERROR(VLOOKUP($C517,#REF!,3,0),"")))</f>
        <v/>
      </c>
      <c r="F517" s="45"/>
      <c r="G517" s="45"/>
      <c r="H517" s="45" t="str">
        <f>IF(F517="","",#REF!+#REF!)</f>
        <v/>
      </c>
      <c r="I517" s="53"/>
      <c r="J517" s="53" t="str">
        <f t="shared" si="36"/>
        <v/>
      </c>
      <c r="K517" s="57"/>
    </row>
    <row r="518" spans="1:11">
      <c r="A518" s="30"/>
      <c r="B518" s="30"/>
      <c r="C518" s="31"/>
      <c r="D518" s="32" t="str">
        <f>IF($C518="","",IFERROR(VLOOKUP($C518,#REF!,2,0),IFERROR(VLOOKUP($C518,#REF!,2,0),"")))</f>
        <v/>
      </c>
      <c r="E518" s="33" t="str">
        <f>IF($C518="","",IFERROR(VLOOKUP($C518,#REF!,3,0),IFERROR(VLOOKUP($C518,#REF!,3,0),"")))</f>
        <v/>
      </c>
      <c r="F518" s="45"/>
      <c r="G518" s="45"/>
      <c r="H518" s="45" t="str">
        <f>IF(F518="","",#REF!+#REF!)</f>
        <v/>
      </c>
      <c r="I518" s="53"/>
      <c r="J518" s="53" t="str">
        <f t="shared" si="36"/>
        <v/>
      </c>
      <c r="K518" s="57"/>
    </row>
    <row r="519" spans="1:11">
      <c r="A519" s="30"/>
      <c r="B519" s="30"/>
      <c r="C519" s="31"/>
      <c r="D519" s="32" t="str">
        <f>IF($C519="","",IFERROR(VLOOKUP($C519,#REF!,2,0),IFERROR(VLOOKUP($C519,#REF!,2,0),"")))</f>
        <v/>
      </c>
      <c r="E519" s="33" t="str">
        <f>IF($C519="","",IFERROR(VLOOKUP($C519,#REF!,3,0),IFERROR(VLOOKUP($C519,#REF!,3,0),"")))</f>
        <v/>
      </c>
      <c r="F519" s="45"/>
      <c r="G519" s="45"/>
      <c r="H519" s="45" t="str">
        <f>IF(F519="","",#REF!+#REF!)</f>
        <v/>
      </c>
      <c r="I519" s="53"/>
      <c r="J519" s="53" t="str">
        <f t="shared" si="36"/>
        <v/>
      </c>
      <c r="K519" s="57"/>
    </row>
    <row r="520" spans="1:11">
      <c r="A520" s="30"/>
      <c r="B520" s="30"/>
      <c r="C520" s="31"/>
      <c r="D520" s="32" t="str">
        <f>IF($C520="","",IFERROR(VLOOKUP($C520,#REF!,2,0),IFERROR(VLOOKUP($C520,#REF!,2,0),"")))</f>
        <v/>
      </c>
      <c r="E520" s="33" t="str">
        <f>IF($C520="","",IFERROR(VLOOKUP($C520,#REF!,3,0),IFERROR(VLOOKUP($C520,#REF!,3,0),"")))</f>
        <v/>
      </c>
      <c r="F520" s="45"/>
      <c r="G520" s="45"/>
      <c r="H520" s="45" t="str">
        <f>IF(F520="","",#REF!+#REF!)</f>
        <v/>
      </c>
      <c r="I520" s="53"/>
      <c r="J520" s="53" t="str">
        <f t="shared" si="36"/>
        <v/>
      </c>
      <c r="K520" s="57"/>
    </row>
    <row r="521" spans="1:11">
      <c r="A521" s="30"/>
      <c r="B521" s="30"/>
      <c r="C521" s="31"/>
      <c r="D521" s="32" t="str">
        <f>IF($C521="","",IFERROR(VLOOKUP($C521,#REF!,2,0),IFERROR(VLOOKUP($C521,#REF!,2,0),"")))</f>
        <v/>
      </c>
      <c r="E521" s="33" t="str">
        <f>IF($C521="","",IFERROR(VLOOKUP($C521,#REF!,3,0),IFERROR(VLOOKUP($C521,#REF!,3,0),"")))</f>
        <v/>
      </c>
      <c r="F521" s="45"/>
      <c r="G521" s="45"/>
      <c r="H521" s="45" t="str">
        <f>IF(F521="","",#REF!+#REF!)</f>
        <v/>
      </c>
      <c r="I521" s="53"/>
      <c r="J521" s="53" t="str">
        <f t="shared" si="36"/>
        <v/>
      </c>
      <c r="K521" s="57"/>
    </row>
    <row r="522" spans="1:11">
      <c r="A522" s="30"/>
      <c r="B522" s="30"/>
      <c r="C522" s="31"/>
      <c r="D522" s="32" t="str">
        <f>IF($C522="","",IFERROR(VLOOKUP($C522,#REF!,2,0),IFERROR(VLOOKUP($C522,#REF!,2,0),"")))</f>
        <v/>
      </c>
      <c r="E522" s="33" t="str">
        <f>IF($C522="","",IFERROR(VLOOKUP($C522,#REF!,3,0),IFERROR(VLOOKUP($C522,#REF!,3,0),"")))</f>
        <v/>
      </c>
      <c r="F522" s="45"/>
      <c r="G522" s="45"/>
      <c r="H522" s="45" t="str">
        <f>IF(F522="","",#REF!+#REF!)</f>
        <v/>
      </c>
      <c r="I522" s="53"/>
      <c r="J522" s="53" t="str">
        <f t="shared" si="36"/>
        <v/>
      </c>
      <c r="K522" s="57"/>
    </row>
    <row r="523" spans="1:11">
      <c r="A523" s="30"/>
      <c r="B523" s="30"/>
      <c r="C523" s="31"/>
      <c r="D523" s="32" t="str">
        <f>IF($C523="","",IFERROR(VLOOKUP($C523,#REF!,2,0),IFERROR(VLOOKUP($C523,#REF!,2,0),"")))</f>
        <v/>
      </c>
      <c r="E523" s="33" t="str">
        <f>IF($C523="","",IFERROR(VLOOKUP($C523,#REF!,3,0),IFERROR(VLOOKUP($C523,#REF!,3,0),"")))</f>
        <v/>
      </c>
      <c r="F523" s="45"/>
      <c r="G523" s="45"/>
      <c r="H523" s="45" t="str">
        <f>IF(F523="","",#REF!+#REF!)</f>
        <v/>
      </c>
      <c r="I523" s="53"/>
      <c r="J523" s="53" t="str">
        <f t="shared" si="36"/>
        <v/>
      </c>
      <c r="K523" s="57"/>
    </row>
    <row r="524" spans="1:11">
      <c r="A524" s="30"/>
      <c r="B524" s="30"/>
      <c r="C524" s="31"/>
      <c r="D524" s="32" t="str">
        <f>IF($C524="","",IFERROR(VLOOKUP($C524,#REF!,2,0),IFERROR(VLOOKUP($C524,#REF!,2,0),"")))</f>
        <v/>
      </c>
      <c r="E524" s="33" t="str">
        <f>IF($C524="","",IFERROR(VLOOKUP($C524,#REF!,3,0),IFERROR(VLOOKUP($C524,#REF!,3,0),"")))</f>
        <v/>
      </c>
      <c r="F524" s="45"/>
      <c r="G524" s="45"/>
      <c r="H524" s="45" t="str">
        <f>IF(F524="","",#REF!+#REF!)</f>
        <v/>
      </c>
      <c r="I524" s="53"/>
      <c r="J524" s="53" t="str">
        <f t="shared" si="36"/>
        <v/>
      </c>
      <c r="K524" s="57"/>
    </row>
    <row r="525" spans="1:11">
      <c r="A525" s="30"/>
      <c r="B525" s="30"/>
      <c r="C525" s="31"/>
      <c r="D525" s="32" t="str">
        <f>IF($C525="","",IFERROR(VLOOKUP($C525,#REF!,2,0),IFERROR(VLOOKUP($C525,#REF!,2,0),"")))</f>
        <v/>
      </c>
      <c r="E525" s="33" t="str">
        <f>IF($C525="","",IFERROR(VLOOKUP($C525,#REF!,3,0),IFERROR(VLOOKUP($C525,#REF!,3,0),"")))</f>
        <v/>
      </c>
      <c r="F525" s="45"/>
      <c r="G525" s="45"/>
      <c r="H525" s="45" t="str">
        <f>IF(F525="","",#REF!+#REF!)</f>
        <v/>
      </c>
      <c r="I525" s="53"/>
      <c r="J525" s="53" t="str">
        <f t="shared" si="36"/>
        <v/>
      </c>
      <c r="K525" s="57"/>
    </row>
    <row r="526" spans="1:11">
      <c r="A526" s="30"/>
      <c r="B526" s="30"/>
      <c r="C526" s="31"/>
      <c r="D526" s="32" t="str">
        <f>IF($C526="","",IFERROR(VLOOKUP($C526,#REF!,2,0),IFERROR(VLOOKUP($C526,#REF!,2,0),"")))</f>
        <v/>
      </c>
      <c r="E526" s="33" t="str">
        <f>IF($C526="","",IFERROR(VLOOKUP($C526,#REF!,3,0),IFERROR(VLOOKUP($C526,#REF!,3,0),"")))</f>
        <v/>
      </c>
      <c r="F526" s="45"/>
      <c r="G526" s="45"/>
      <c r="H526" s="45" t="str">
        <f>IF(F526="","",#REF!+#REF!)</f>
        <v/>
      </c>
      <c r="I526" s="53"/>
      <c r="J526" s="53" t="str">
        <f t="shared" si="36"/>
        <v/>
      </c>
      <c r="K526" s="57"/>
    </row>
    <row r="527" spans="1:11">
      <c r="A527" s="30"/>
      <c r="B527" s="30"/>
      <c r="C527" s="31"/>
      <c r="D527" s="32" t="str">
        <f>IF($C527="","",IFERROR(VLOOKUP($C527,#REF!,2,0),IFERROR(VLOOKUP($C527,#REF!,2,0),"")))</f>
        <v/>
      </c>
      <c r="E527" s="33" t="str">
        <f>IF($C527="","",IFERROR(VLOOKUP($C527,#REF!,3,0),IFERROR(VLOOKUP($C527,#REF!,3,0),"")))</f>
        <v/>
      </c>
      <c r="F527" s="45"/>
      <c r="G527" s="45"/>
      <c r="H527" s="45" t="str">
        <f>IF(F527="","",#REF!+#REF!)</f>
        <v/>
      </c>
      <c r="I527" s="53"/>
      <c r="J527" s="53" t="str">
        <f t="shared" si="36"/>
        <v/>
      </c>
      <c r="K527" s="57"/>
    </row>
    <row r="528" spans="1:11">
      <c r="A528" s="30"/>
      <c r="B528" s="30"/>
      <c r="C528" s="31"/>
      <c r="D528" s="32" t="str">
        <f>IF($C528="","",IFERROR(VLOOKUP($C528,#REF!,2,0),IFERROR(VLOOKUP($C528,#REF!,2,0),"")))</f>
        <v/>
      </c>
      <c r="E528" s="33" t="str">
        <f>IF($C528="","",IFERROR(VLOOKUP($C528,#REF!,3,0),IFERROR(VLOOKUP($C528,#REF!,3,0),"")))</f>
        <v/>
      </c>
      <c r="F528" s="45"/>
      <c r="G528" s="45"/>
      <c r="H528" s="45" t="str">
        <f>IF(F528="","",#REF!+#REF!)</f>
        <v/>
      </c>
      <c r="I528" s="53"/>
      <c r="J528" s="53" t="str">
        <f t="shared" ref="J528:J591" si="37">IF(F528="","",ROUND((F528*H528),2))</f>
        <v/>
      </c>
      <c r="K528" s="57"/>
    </row>
    <row r="529" spans="1:11">
      <c r="A529" s="30"/>
      <c r="B529" s="30"/>
      <c r="C529" s="31"/>
      <c r="D529" s="32" t="str">
        <f>IF($C529="","",IFERROR(VLOOKUP($C529,#REF!,2,0),IFERROR(VLOOKUP($C529,#REF!,2,0),"")))</f>
        <v/>
      </c>
      <c r="E529" s="33" t="str">
        <f>IF($C529="","",IFERROR(VLOOKUP($C529,#REF!,3,0),IFERROR(VLOOKUP($C529,#REF!,3,0),"")))</f>
        <v/>
      </c>
      <c r="F529" s="45"/>
      <c r="G529" s="45"/>
      <c r="H529" s="45" t="str">
        <f>IF(F529="","",#REF!+#REF!)</f>
        <v/>
      </c>
      <c r="I529" s="53"/>
      <c r="J529" s="53" t="str">
        <f t="shared" si="37"/>
        <v/>
      </c>
      <c r="K529" s="57"/>
    </row>
    <row r="530" spans="1:11">
      <c r="A530" s="30"/>
      <c r="B530" s="30"/>
      <c r="C530" s="31"/>
      <c r="D530" s="32" t="str">
        <f>IF($C530="","",IFERROR(VLOOKUP($C530,#REF!,2,0),IFERROR(VLOOKUP($C530,#REF!,2,0),"")))</f>
        <v/>
      </c>
      <c r="E530" s="33" t="str">
        <f>IF($C530="","",IFERROR(VLOOKUP($C530,#REF!,3,0),IFERROR(VLOOKUP($C530,#REF!,3,0),"")))</f>
        <v/>
      </c>
      <c r="F530" s="45"/>
      <c r="G530" s="45"/>
      <c r="H530" s="45" t="str">
        <f>IF(F530="","",#REF!+#REF!)</f>
        <v/>
      </c>
      <c r="I530" s="53"/>
      <c r="J530" s="53" t="str">
        <f t="shared" si="37"/>
        <v/>
      </c>
      <c r="K530" s="57"/>
    </row>
    <row r="531" spans="1:11">
      <c r="A531" s="30"/>
      <c r="B531" s="30"/>
      <c r="C531" s="31"/>
      <c r="D531" s="32" t="str">
        <f>IF($C531="","",IFERROR(VLOOKUP($C531,#REF!,2,0),IFERROR(VLOOKUP($C531,#REF!,2,0),"")))</f>
        <v/>
      </c>
      <c r="E531" s="33" t="str">
        <f>IF($C531="","",IFERROR(VLOOKUP($C531,#REF!,3,0),IFERROR(VLOOKUP($C531,#REF!,3,0),"")))</f>
        <v/>
      </c>
      <c r="F531" s="45"/>
      <c r="G531" s="45"/>
      <c r="H531" s="45" t="str">
        <f>IF(F531="","",#REF!+#REF!)</f>
        <v/>
      </c>
      <c r="I531" s="53"/>
      <c r="J531" s="53" t="str">
        <f t="shared" si="37"/>
        <v/>
      </c>
      <c r="K531" s="57"/>
    </row>
    <row r="532" spans="1:11">
      <c r="A532" s="30"/>
      <c r="B532" s="30"/>
      <c r="C532" s="31"/>
      <c r="D532" s="32" t="str">
        <f>IF($C532="","",IFERROR(VLOOKUP($C532,#REF!,2,0),IFERROR(VLOOKUP($C532,#REF!,2,0),"")))</f>
        <v/>
      </c>
      <c r="E532" s="33" t="str">
        <f>IF($C532="","",IFERROR(VLOOKUP($C532,#REF!,3,0),IFERROR(VLOOKUP($C532,#REF!,3,0),"")))</f>
        <v/>
      </c>
      <c r="F532" s="45"/>
      <c r="G532" s="45"/>
      <c r="H532" s="45" t="str">
        <f>IF(F532="","",#REF!+#REF!)</f>
        <v/>
      </c>
      <c r="I532" s="53"/>
      <c r="J532" s="53" t="str">
        <f t="shared" si="37"/>
        <v/>
      </c>
      <c r="K532" s="57"/>
    </row>
    <row r="533" spans="1:11">
      <c r="A533" s="30"/>
      <c r="B533" s="30"/>
      <c r="C533" s="31"/>
      <c r="D533" s="32" t="str">
        <f>IF($C533="","",IFERROR(VLOOKUP($C533,#REF!,2,0),IFERROR(VLOOKUP($C533,#REF!,2,0),"")))</f>
        <v/>
      </c>
      <c r="E533" s="33" t="str">
        <f>IF($C533="","",IFERROR(VLOOKUP($C533,#REF!,3,0),IFERROR(VLOOKUP($C533,#REF!,3,0),"")))</f>
        <v/>
      </c>
      <c r="F533" s="45"/>
      <c r="G533" s="45"/>
      <c r="H533" s="45" t="str">
        <f>IF(F533="","",#REF!+#REF!)</f>
        <v/>
      </c>
      <c r="I533" s="53"/>
      <c r="J533" s="53" t="str">
        <f t="shared" si="37"/>
        <v/>
      </c>
      <c r="K533" s="57"/>
    </row>
    <row r="534" spans="1:11">
      <c r="A534" s="30"/>
      <c r="B534" s="30"/>
      <c r="C534" s="31"/>
      <c r="D534" s="32" t="str">
        <f>IF($C534="","",IFERROR(VLOOKUP($C534,#REF!,2,0),IFERROR(VLOOKUP($C534,#REF!,2,0),"")))</f>
        <v/>
      </c>
      <c r="E534" s="33" t="str">
        <f>IF($C534="","",IFERROR(VLOOKUP($C534,#REF!,3,0),IFERROR(VLOOKUP($C534,#REF!,3,0),"")))</f>
        <v/>
      </c>
      <c r="F534" s="45"/>
      <c r="G534" s="45"/>
      <c r="H534" s="45" t="str">
        <f>IF(F534="","",#REF!+#REF!)</f>
        <v/>
      </c>
      <c r="I534" s="53"/>
      <c r="J534" s="53" t="str">
        <f t="shared" si="37"/>
        <v/>
      </c>
      <c r="K534" s="57"/>
    </row>
    <row r="535" spans="1:11">
      <c r="A535" s="30"/>
      <c r="B535" s="30"/>
      <c r="C535" s="31"/>
      <c r="D535" s="32" t="str">
        <f>IF($C535="","",IFERROR(VLOOKUP($C535,#REF!,2,0),IFERROR(VLOOKUP($C535,#REF!,2,0),"")))</f>
        <v/>
      </c>
      <c r="E535" s="33" t="str">
        <f>IF($C535="","",IFERROR(VLOOKUP($C535,#REF!,3,0),IFERROR(VLOOKUP($C535,#REF!,3,0),"")))</f>
        <v/>
      </c>
      <c r="F535" s="45"/>
      <c r="G535" s="45"/>
      <c r="H535" s="45" t="str">
        <f>IF(F535="","",#REF!+#REF!)</f>
        <v/>
      </c>
      <c r="I535" s="53"/>
      <c r="J535" s="53" t="str">
        <f t="shared" si="37"/>
        <v/>
      </c>
      <c r="K535" s="57"/>
    </row>
    <row r="536" spans="1:11">
      <c r="A536" s="30"/>
      <c r="B536" s="30"/>
      <c r="C536" s="31"/>
      <c r="D536" s="32" t="str">
        <f>IF($C536="","",IFERROR(VLOOKUP($C536,#REF!,2,0),IFERROR(VLOOKUP($C536,#REF!,2,0),"")))</f>
        <v/>
      </c>
      <c r="E536" s="33" t="str">
        <f>IF($C536="","",IFERROR(VLOOKUP($C536,#REF!,3,0),IFERROR(VLOOKUP($C536,#REF!,3,0),"")))</f>
        <v/>
      </c>
      <c r="F536" s="45"/>
      <c r="G536" s="45"/>
      <c r="H536" s="45" t="str">
        <f>IF(F536="","",#REF!+#REF!)</f>
        <v/>
      </c>
      <c r="I536" s="53"/>
      <c r="J536" s="53" t="str">
        <f t="shared" si="37"/>
        <v/>
      </c>
      <c r="K536" s="57"/>
    </row>
    <row r="537" spans="1:11">
      <c r="A537" s="30"/>
      <c r="B537" s="30"/>
      <c r="C537" s="31"/>
      <c r="D537" s="32" t="str">
        <f>IF($C537="","",IFERROR(VLOOKUP($C537,#REF!,2,0),IFERROR(VLOOKUP($C537,#REF!,2,0),"")))</f>
        <v/>
      </c>
      <c r="E537" s="33" t="str">
        <f>IF($C537="","",IFERROR(VLOOKUP($C537,#REF!,3,0),IFERROR(VLOOKUP($C537,#REF!,3,0),"")))</f>
        <v/>
      </c>
      <c r="F537" s="45"/>
      <c r="G537" s="45"/>
      <c r="H537" s="45" t="str">
        <f>IF(F537="","",#REF!+#REF!)</f>
        <v/>
      </c>
      <c r="I537" s="53"/>
      <c r="J537" s="53" t="str">
        <f t="shared" si="37"/>
        <v/>
      </c>
      <c r="K537" s="57"/>
    </row>
    <row r="538" spans="1:11">
      <c r="A538" s="30"/>
      <c r="B538" s="30"/>
      <c r="C538" s="31"/>
      <c r="D538" s="32" t="str">
        <f>IF($C538="","",IFERROR(VLOOKUP($C538,#REF!,2,0),IFERROR(VLOOKUP($C538,#REF!,2,0),"")))</f>
        <v/>
      </c>
      <c r="E538" s="33" t="str">
        <f>IF($C538="","",IFERROR(VLOOKUP($C538,#REF!,3,0),IFERROR(VLOOKUP($C538,#REF!,3,0),"")))</f>
        <v/>
      </c>
      <c r="F538" s="45"/>
      <c r="G538" s="45"/>
      <c r="H538" s="45" t="str">
        <f>IF(F538="","",#REF!+#REF!)</f>
        <v/>
      </c>
      <c r="I538" s="53"/>
      <c r="J538" s="53" t="str">
        <f t="shared" si="37"/>
        <v/>
      </c>
      <c r="K538" s="57"/>
    </row>
    <row r="539" spans="1:11">
      <c r="A539" s="30"/>
      <c r="B539" s="30"/>
      <c r="C539" s="31"/>
      <c r="D539" s="32" t="str">
        <f>IF($C539="","",IFERROR(VLOOKUP($C539,#REF!,2,0),IFERROR(VLOOKUP($C539,#REF!,2,0),"")))</f>
        <v/>
      </c>
      <c r="E539" s="33" t="str">
        <f>IF($C539="","",IFERROR(VLOOKUP($C539,#REF!,3,0),IFERROR(VLOOKUP($C539,#REF!,3,0),"")))</f>
        <v/>
      </c>
      <c r="F539" s="45"/>
      <c r="G539" s="45"/>
      <c r="H539" s="45" t="str">
        <f>IF(F539="","",#REF!+#REF!)</f>
        <v/>
      </c>
      <c r="I539" s="53"/>
      <c r="J539" s="53" t="str">
        <f t="shared" si="37"/>
        <v/>
      </c>
      <c r="K539" s="57"/>
    </row>
    <row r="540" spans="1:11">
      <c r="A540" s="30"/>
      <c r="B540" s="30"/>
      <c r="C540" s="31"/>
      <c r="D540" s="32" t="str">
        <f>IF($C540="","",IFERROR(VLOOKUP($C540,#REF!,2,0),IFERROR(VLOOKUP($C540,#REF!,2,0),"")))</f>
        <v/>
      </c>
      <c r="E540" s="33" t="str">
        <f>IF($C540="","",IFERROR(VLOOKUP($C540,#REF!,3,0),IFERROR(VLOOKUP($C540,#REF!,3,0),"")))</f>
        <v/>
      </c>
      <c r="F540" s="45"/>
      <c r="G540" s="45"/>
      <c r="H540" s="45" t="str">
        <f>IF(F540="","",#REF!+#REF!)</f>
        <v/>
      </c>
      <c r="I540" s="53"/>
      <c r="J540" s="53" t="str">
        <f t="shared" si="37"/>
        <v/>
      </c>
      <c r="K540" s="57"/>
    </row>
    <row r="541" spans="1:11">
      <c r="A541" s="30"/>
      <c r="B541" s="30"/>
      <c r="C541" s="31"/>
      <c r="D541" s="32" t="str">
        <f>IF($C541="","",IFERROR(VLOOKUP($C541,#REF!,2,0),IFERROR(VLOOKUP($C541,#REF!,2,0),"")))</f>
        <v/>
      </c>
      <c r="E541" s="33" t="str">
        <f>IF($C541="","",IFERROR(VLOOKUP($C541,#REF!,3,0),IFERROR(VLOOKUP($C541,#REF!,3,0),"")))</f>
        <v/>
      </c>
      <c r="F541" s="45"/>
      <c r="G541" s="45"/>
      <c r="H541" s="45" t="str">
        <f>IF(F541="","",#REF!+#REF!)</f>
        <v/>
      </c>
      <c r="I541" s="53"/>
      <c r="J541" s="53" t="str">
        <f t="shared" si="37"/>
        <v/>
      </c>
      <c r="K541" s="57"/>
    </row>
    <row r="542" spans="1:11">
      <c r="A542" s="30"/>
      <c r="B542" s="30"/>
      <c r="C542" s="31"/>
      <c r="D542" s="32" t="str">
        <f>IF($C542="","",IFERROR(VLOOKUP($C542,#REF!,2,0),IFERROR(VLOOKUP($C542,#REF!,2,0),"")))</f>
        <v/>
      </c>
      <c r="E542" s="33" t="str">
        <f>IF($C542="","",IFERROR(VLOOKUP($C542,#REF!,3,0),IFERROR(VLOOKUP($C542,#REF!,3,0),"")))</f>
        <v/>
      </c>
      <c r="F542" s="45"/>
      <c r="G542" s="45"/>
      <c r="H542" s="45" t="str">
        <f>IF(F542="","",#REF!+#REF!)</f>
        <v/>
      </c>
      <c r="I542" s="53"/>
      <c r="J542" s="53" t="str">
        <f t="shared" si="37"/>
        <v/>
      </c>
      <c r="K542" s="57"/>
    </row>
    <row r="543" spans="1:11">
      <c r="A543" s="30"/>
      <c r="B543" s="30"/>
      <c r="C543" s="31"/>
      <c r="D543" s="32" t="str">
        <f>IF($C543="","",IFERROR(VLOOKUP($C543,#REF!,2,0),IFERROR(VLOOKUP($C543,#REF!,2,0),"")))</f>
        <v/>
      </c>
      <c r="E543" s="33" t="str">
        <f>IF($C543="","",IFERROR(VLOOKUP($C543,#REF!,3,0),IFERROR(VLOOKUP($C543,#REF!,3,0),"")))</f>
        <v/>
      </c>
      <c r="F543" s="45"/>
      <c r="G543" s="45"/>
      <c r="H543" s="45" t="str">
        <f>IF(F543="","",#REF!+#REF!)</f>
        <v/>
      </c>
      <c r="I543" s="53"/>
      <c r="J543" s="53" t="str">
        <f t="shared" si="37"/>
        <v/>
      </c>
      <c r="K543" s="57"/>
    </row>
    <row r="544" spans="1:11">
      <c r="A544" s="30"/>
      <c r="B544" s="30"/>
      <c r="C544" s="31"/>
      <c r="D544" s="32" t="str">
        <f>IF($C544="","",IFERROR(VLOOKUP($C544,#REF!,2,0),IFERROR(VLOOKUP($C544,#REF!,2,0),"")))</f>
        <v/>
      </c>
      <c r="E544" s="33" t="str">
        <f>IF($C544="","",IFERROR(VLOOKUP($C544,#REF!,3,0),IFERROR(VLOOKUP($C544,#REF!,3,0),"")))</f>
        <v/>
      </c>
      <c r="F544" s="45"/>
      <c r="G544" s="45"/>
      <c r="H544" s="45" t="str">
        <f>IF(F544="","",#REF!+#REF!)</f>
        <v/>
      </c>
      <c r="I544" s="53"/>
      <c r="J544" s="53" t="str">
        <f t="shared" si="37"/>
        <v/>
      </c>
      <c r="K544" s="57"/>
    </row>
    <row r="545" spans="1:11">
      <c r="A545" s="30"/>
      <c r="B545" s="30"/>
      <c r="C545" s="31"/>
      <c r="D545" s="32" t="str">
        <f>IF($C545="","",IFERROR(VLOOKUP($C545,#REF!,2,0),IFERROR(VLOOKUP($C545,#REF!,2,0),"")))</f>
        <v/>
      </c>
      <c r="E545" s="33" t="str">
        <f>IF($C545="","",IFERROR(VLOOKUP($C545,#REF!,3,0),IFERROR(VLOOKUP($C545,#REF!,3,0),"")))</f>
        <v/>
      </c>
      <c r="F545" s="45"/>
      <c r="G545" s="45"/>
      <c r="H545" s="45" t="str">
        <f>IF(F545="","",#REF!+#REF!)</f>
        <v/>
      </c>
      <c r="I545" s="53"/>
      <c r="J545" s="53" t="str">
        <f t="shared" si="37"/>
        <v/>
      </c>
      <c r="K545" s="57"/>
    </row>
    <row r="546" spans="1:11">
      <c r="A546" s="30"/>
      <c r="B546" s="30"/>
      <c r="C546" s="31"/>
      <c r="D546" s="32" t="str">
        <f>IF($C546="","",IFERROR(VLOOKUP($C546,#REF!,2,0),IFERROR(VLOOKUP($C546,#REF!,2,0),"")))</f>
        <v/>
      </c>
      <c r="E546" s="33" t="str">
        <f>IF($C546="","",IFERROR(VLOOKUP($C546,#REF!,3,0),IFERROR(VLOOKUP($C546,#REF!,3,0),"")))</f>
        <v/>
      </c>
      <c r="F546" s="45"/>
      <c r="G546" s="45"/>
      <c r="H546" s="45" t="str">
        <f>IF(F546="","",#REF!+#REF!)</f>
        <v/>
      </c>
      <c r="I546" s="53"/>
      <c r="J546" s="53" t="str">
        <f t="shared" si="37"/>
        <v/>
      </c>
      <c r="K546" s="57"/>
    </row>
    <row r="547" spans="1:11">
      <c r="A547" s="30"/>
      <c r="B547" s="30"/>
      <c r="C547" s="31"/>
      <c r="D547" s="32" t="str">
        <f>IF($C547="","",IFERROR(VLOOKUP($C547,#REF!,2,0),IFERROR(VLOOKUP($C547,#REF!,2,0),"")))</f>
        <v/>
      </c>
      <c r="E547" s="33" t="str">
        <f>IF($C547="","",IFERROR(VLOOKUP($C547,#REF!,3,0),IFERROR(VLOOKUP($C547,#REF!,3,0),"")))</f>
        <v/>
      </c>
      <c r="F547" s="45"/>
      <c r="G547" s="45"/>
      <c r="H547" s="45" t="str">
        <f>IF(F547="","",#REF!+#REF!)</f>
        <v/>
      </c>
      <c r="I547" s="53"/>
      <c r="J547" s="53" t="str">
        <f t="shared" si="37"/>
        <v/>
      </c>
      <c r="K547" s="57"/>
    </row>
    <row r="548" spans="1:11">
      <c r="A548" s="30"/>
      <c r="B548" s="30"/>
      <c r="C548" s="31"/>
      <c r="D548" s="32" t="str">
        <f>IF($C548="","",IFERROR(VLOOKUP($C548,#REF!,2,0),IFERROR(VLOOKUP($C548,#REF!,2,0),"")))</f>
        <v/>
      </c>
      <c r="E548" s="33" t="str">
        <f>IF($C548="","",IFERROR(VLOOKUP($C548,#REF!,3,0),IFERROR(VLOOKUP($C548,#REF!,3,0),"")))</f>
        <v/>
      </c>
      <c r="F548" s="45"/>
      <c r="G548" s="45"/>
      <c r="H548" s="45" t="str">
        <f>IF(F548="","",#REF!+#REF!)</f>
        <v/>
      </c>
      <c r="I548" s="53"/>
      <c r="J548" s="53" t="str">
        <f t="shared" si="37"/>
        <v/>
      </c>
      <c r="K548" s="57"/>
    </row>
    <row r="549" spans="1:11">
      <c r="A549" s="30"/>
      <c r="B549" s="30"/>
      <c r="C549" s="31"/>
      <c r="D549" s="32" t="str">
        <f>IF($C549="","",IFERROR(VLOOKUP($C549,#REF!,2,0),IFERROR(VLOOKUP($C549,#REF!,2,0),"")))</f>
        <v/>
      </c>
      <c r="E549" s="33" t="str">
        <f>IF($C549="","",IFERROR(VLOOKUP($C549,#REF!,3,0),IFERROR(VLOOKUP($C549,#REF!,3,0),"")))</f>
        <v/>
      </c>
      <c r="F549" s="45"/>
      <c r="G549" s="45"/>
      <c r="H549" s="45" t="str">
        <f>IF(F549="","",#REF!+#REF!)</f>
        <v/>
      </c>
      <c r="I549" s="53"/>
      <c r="J549" s="53" t="str">
        <f t="shared" si="37"/>
        <v/>
      </c>
      <c r="K549" s="57"/>
    </row>
    <row r="550" spans="1:11">
      <c r="A550" s="30"/>
      <c r="B550" s="30"/>
      <c r="C550" s="31"/>
      <c r="D550" s="32" t="str">
        <f>IF($C550="","",IFERROR(VLOOKUP($C550,#REF!,2,0),IFERROR(VLOOKUP($C550,#REF!,2,0),"")))</f>
        <v/>
      </c>
      <c r="E550" s="33" t="str">
        <f>IF($C550="","",IFERROR(VLOOKUP($C550,#REF!,3,0),IFERROR(VLOOKUP($C550,#REF!,3,0),"")))</f>
        <v/>
      </c>
      <c r="F550" s="45"/>
      <c r="G550" s="45"/>
      <c r="H550" s="45" t="str">
        <f>IF(F550="","",#REF!+#REF!)</f>
        <v/>
      </c>
      <c r="I550" s="53"/>
      <c r="J550" s="53" t="str">
        <f t="shared" si="37"/>
        <v/>
      </c>
      <c r="K550" s="57"/>
    </row>
    <row r="551" spans="1:11">
      <c r="A551" s="30"/>
      <c r="B551" s="30"/>
      <c r="C551" s="31"/>
      <c r="D551" s="32" t="str">
        <f>IF($C551="","",IFERROR(VLOOKUP($C551,#REF!,2,0),IFERROR(VLOOKUP($C551,#REF!,2,0),"")))</f>
        <v/>
      </c>
      <c r="E551" s="33" t="str">
        <f>IF($C551="","",IFERROR(VLOOKUP($C551,#REF!,3,0),IFERROR(VLOOKUP($C551,#REF!,3,0),"")))</f>
        <v/>
      </c>
      <c r="F551" s="45"/>
      <c r="G551" s="45"/>
      <c r="H551" s="45" t="str">
        <f>IF(F551="","",#REF!+#REF!)</f>
        <v/>
      </c>
      <c r="I551" s="53"/>
      <c r="J551" s="53" t="str">
        <f t="shared" si="37"/>
        <v/>
      </c>
      <c r="K551" s="57"/>
    </row>
    <row r="552" spans="1:11">
      <c r="A552" s="30"/>
      <c r="B552" s="30"/>
      <c r="C552" s="31"/>
      <c r="D552" s="32" t="str">
        <f>IF($C552="","",IFERROR(VLOOKUP($C552,#REF!,2,0),IFERROR(VLOOKUP($C552,#REF!,2,0),"")))</f>
        <v/>
      </c>
      <c r="E552" s="33" t="str">
        <f>IF($C552="","",IFERROR(VLOOKUP($C552,#REF!,3,0),IFERROR(VLOOKUP($C552,#REF!,3,0),"")))</f>
        <v/>
      </c>
      <c r="F552" s="45"/>
      <c r="G552" s="45"/>
      <c r="H552" s="45" t="str">
        <f>IF(F552="","",#REF!+#REF!)</f>
        <v/>
      </c>
      <c r="I552" s="53"/>
      <c r="J552" s="53" t="str">
        <f t="shared" si="37"/>
        <v/>
      </c>
      <c r="K552" s="57"/>
    </row>
    <row r="553" spans="1:11">
      <c r="A553" s="30"/>
      <c r="B553" s="30"/>
      <c r="C553" s="31"/>
      <c r="D553" s="32" t="str">
        <f>IF($C553="","",IFERROR(VLOOKUP($C553,#REF!,2,0),IFERROR(VLOOKUP($C553,#REF!,2,0),"")))</f>
        <v/>
      </c>
      <c r="E553" s="33" t="str">
        <f>IF($C553="","",IFERROR(VLOOKUP($C553,#REF!,3,0),IFERROR(VLOOKUP($C553,#REF!,3,0),"")))</f>
        <v/>
      </c>
      <c r="F553" s="45"/>
      <c r="G553" s="45"/>
      <c r="H553" s="45" t="str">
        <f>IF(F553="","",#REF!+#REF!)</f>
        <v/>
      </c>
      <c r="I553" s="53"/>
      <c r="J553" s="53" t="str">
        <f t="shared" si="37"/>
        <v/>
      </c>
      <c r="K553" s="57"/>
    </row>
    <row r="554" spans="1:11">
      <c r="A554" s="30"/>
      <c r="B554" s="30"/>
      <c r="C554" s="31"/>
      <c r="D554" s="32" t="str">
        <f>IF($C554="","",IFERROR(VLOOKUP($C554,#REF!,2,0),IFERROR(VLOOKUP($C554,#REF!,2,0),"")))</f>
        <v/>
      </c>
      <c r="E554" s="33" t="str">
        <f>IF($C554="","",IFERROR(VLOOKUP($C554,#REF!,3,0),IFERROR(VLOOKUP($C554,#REF!,3,0),"")))</f>
        <v/>
      </c>
      <c r="F554" s="45"/>
      <c r="G554" s="45"/>
      <c r="H554" s="45" t="str">
        <f>IF(F554="","",#REF!+#REF!)</f>
        <v/>
      </c>
      <c r="I554" s="53"/>
      <c r="J554" s="53" t="str">
        <f t="shared" si="37"/>
        <v/>
      </c>
      <c r="K554" s="57"/>
    </row>
    <row r="555" spans="1:11">
      <c r="A555" s="30"/>
      <c r="B555" s="30"/>
      <c r="C555" s="31"/>
      <c r="D555" s="32" t="str">
        <f>IF($C555="","",IFERROR(VLOOKUP($C555,#REF!,2,0),IFERROR(VLOOKUP($C555,#REF!,2,0),"")))</f>
        <v/>
      </c>
      <c r="E555" s="33" t="str">
        <f>IF($C555="","",IFERROR(VLOOKUP($C555,#REF!,3,0),IFERROR(VLOOKUP($C555,#REF!,3,0),"")))</f>
        <v/>
      </c>
      <c r="F555" s="45"/>
      <c r="G555" s="45"/>
      <c r="H555" s="45" t="str">
        <f>IF(F555="","",#REF!+#REF!)</f>
        <v/>
      </c>
      <c r="I555" s="53"/>
      <c r="J555" s="53" t="str">
        <f t="shared" si="37"/>
        <v/>
      </c>
      <c r="K555" s="57"/>
    </row>
    <row r="556" spans="1:11">
      <c r="A556" s="30"/>
      <c r="B556" s="30"/>
      <c r="C556" s="31"/>
      <c r="D556" s="32" t="str">
        <f>IF($C556="","",IFERROR(VLOOKUP($C556,#REF!,2,0),IFERROR(VLOOKUP($C556,#REF!,2,0),"")))</f>
        <v/>
      </c>
      <c r="E556" s="33" t="str">
        <f>IF($C556="","",IFERROR(VLOOKUP($C556,#REF!,3,0),IFERROR(VLOOKUP($C556,#REF!,3,0),"")))</f>
        <v/>
      </c>
      <c r="F556" s="45"/>
      <c r="G556" s="45"/>
      <c r="H556" s="45" t="str">
        <f>IF(F556="","",#REF!+#REF!)</f>
        <v/>
      </c>
      <c r="I556" s="53"/>
      <c r="J556" s="53" t="str">
        <f t="shared" si="37"/>
        <v/>
      </c>
      <c r="K556" s="57"/>
    </row>
    <row r="557" spans="1:11">
      <c r="A557" s="30"/>
      <c r="B557" s="30"/>
      <c r="C557" s="31"/>
      <c r="D557" s="32" t="str">
        <f>IF($C557="","",IFERROR(VLOOKUP($C557,#REF!,2,0),IFERROR(VLOOKUP($C557,#REF!,2,0),"")))</f>
        <v/>
      </c>
      <c r="E557" s="33" t="str">
        <f>IF($C557="","",IFERROR(VLOOKUP($C557,#REF!,3,0),IFERROR(VLOOKUP($C557,#REF!,3,0),"")))</f>
        <v/>
      </c>
      <c r="F557" s="45"/>
      <c r="G557" s="45"/>
      <c r="H557" s="45" t="str">
        <f>IF(F557="","",#REF!+#REF!)</f>
        <v/>
      </c>
      <c r="I557" s="53"/>
      <c r="J557" s="53" t="str">
        <f t="shared" si="37"/>
        <v/>
      </c>
      <c r="K557" s="57"/>
    </row>
    <row r="558" spans="1:11">
      <c r="A558" s="30"/>
      <c r="B558" s="30"/>
      <c r="C558" s="31"/>
      <c r="D558" s="32" t="str">
        <f>IF($C558="","",IFERROR(VLOOKUP($C558,#REF!,2,0),IFERROR(VLOOKUP($C558,#REF!,2,0),"")))</f>
        <v/>
      </c>
      <c r="E558" s="33" t="str">
        <f>IF($C558="","",IFERROR(VLOOKUP($C558,#REF!,3,0),IFERROR(VLOOKUP($C558,#REF!,3,0),"")))</f>
        <v/>
      </c>
      <c r="F558" s="45"/>
      <c r="G558" s="45"/>
      <c r="H558" s="45" t="str">
        <f>IF(F558="","",#REF!+#REF!)</f>
        <v/>
      </c>
      <c r="I558" s="53"/>
      <c r="J558" s="53" t="str">
        <f t="shared" si="37"/>
        <v/>
      </c>
      <c r="K558" s="57"/>
    </row>
    <row r="559" spans="1:11">
      <c r="A559" s="30"/>
      <c r="B559" s="30"/>
      <c r="C559" s="31"/>
      <c r="D559" s="32" t="str">
        <f>IF($C559="","",IFERROR(VLOOKUP($C559,#REF!,2,0),IFERROR(VLOOKUP($C559,#REF!,2,0),"")))</f>
        <v/>
      </c>
      <c r="E559" s="33" t="str">
        <f>IF($C559="","",IFERROR(VLOOKUP($C559,#REF!,3,0),IFERROR(VLOOKUP($C559,#REF!,3,0),"")))</f>
        <v/>
      </c>
      <c r="F559" s="45"/>
      <c r="G559" s="45"/>
      <c r="H559" s="45" t="str">
        <f>IF(F559="","",#REF!+#REF!)</f>
        <v/>
      </c>
      <c r="I559" s="53"/>
      <c r="J559" s="53" t="str">
        <f t="shared" si="37"/>
        <v/>
      </c>
      <c r="K559" s="57"/>
    </row>
    <row r="560" spans="1:11">
      <c r="A560" s="30"/>
      <c r="B560" s="30"/>
      <c r="C560" s="31"/>
      <c r="D560" s="32" t="str">
        <f>IF($C560="","",IFERROR(VLOOKUP($C560,#REF!,2,0),IFERROR(VLOOKUP($C560,#REF!,2,0),"")))</f>
        <v/>
      </c>
      <c r="E560" s="33" t="str">
        <f>IF($C560="","",IFERROR(VLOOKUP($C560,#REF!,3,0),IFERROR(VLOOKUP($C560,#REF!,3,0),"")))</f>
        <v/>
      </c>
      <c r="F560" s="45"/>
      <c r="G560" s="45"/>
      <c r="H560" s="45" t="str">
        <f>IF(F560="","",#REF!+#REF!)</f>
        <v/>
      </c>
      <c r="I560" s="53"/>
      <c r="J560" s="53" t="str">
        <f t="shared" si="37"/>
        <v/>
      </c>
      <c r="K560" s="57"/>
    </row>
    <row r="561" spans="1:11">
      <c r="A561" s="30"/>
      <c r="B561" s="30"/>
      <c r="C561" s="31"/>
      <c r="D561" s="32" t="str">
        <f>IF($C561="","",IFERROR(VLOOKUP($C561,#REF!,2,0),IFERROR(VLOOKUP($C561,#REF!,2,0),"")))</f>
        <v/>
      </c>
      <c r="E561" s="33" t="str">
        <f>IF($C561="","",IFERROR(VLOOKUP($C561,#REF!,3,0),IFERROR(VLOOKUP($C561,#REF!,3,0),"")))</f>
        <v/>
      </c>
      <c r="F561" s="45"/>
      <c r="G561" s="45"/>
      <c r="H561" s="45" t="str">
        <f>IF(F561="","",#REF!+#REF!)</f>
        <v/>
      </c>
      <c r="I561" s="53"/>
      <c r="J561" s="53" t="str">
        <f t="shared" si="37"/>
        <v/>
      </c>
      <c r="K561" s="57"/>
    </row>
    <row r="562" spans="1:11">
      <c r="A562" s="30"/>
      <c r="B562" s="30"/>
      <c r="C562" s="31"/>
      <c r="D562" s="32" t="str">
        <f>IF($C562="","",IFERROR(VLOOKUP($C562,#REF!,2,0),IFERROR(VLOOKUP($C562,#REF!,2,0),"")))</f>
        <v/>
      </c>
      <c r="E562" s="33" t="str">
        <f>IF($C562="","",IFERROR(VLOOKUP($C562,#REF!,3,0),IFERROR(VLOOKUP($C562,#REF!,3,0),"")))</f>
        <v/>
      </c>
      <c r="F562" s="45"/>
      <c r="G562" s="45"/>
      <c r="H562" s="45" t="str">
        <f>IF(F562="","",#REF!+#REF!)</f>
        <v/>
      </c>
      <c r="I562" s="53"/>
      <c r="J562" s="53" t="str">
        <f t="shared" si="37"/>
        <v/>
      </c>
      <c r="K562" s="57"/>
    </row>
    <row r="563" spans="1:11">
      <c r="A563" s="30"/>
      <c r="B563" s="30"/>
      <c r="C563" s="31"/>
      <c r="D563" s="32" t="str">
        <f>IF($C563="","",IFERROR(VLOOKUP($C563,#REF!,2,0),IFERROR(VLOOKUP($C563,#REF!,2,0),"")))</f>
        <v/>
      </c>
      <c r="E563" s="33" t="str">
        <f>IF($C563="","",IFERROR(VLOOKUP($C563,#REF!,3,0),IFERROR(VLOOKUP($C563,#REF!,3,0),"")))</f>
        <v/>
      </c>
      <c r="F563" s="45"/>
      <c r="G563" s="45"/>
      <c r="H563" s="45" t="str">
        <f>IF(F563="","",#REF!+#REF!)</f>
        <v/>
      </c>
      <c r="I563" s="53"/>
      <c r="J563" s="53" t="str">
        <f t="shared" si="37"/>
        <v/>
      </c>
      <c r="K563" s="57"/>
    </row>
    <row r="564" spans="1:11">
      <c r="A564" s="30"/>
      <c r="B564" s="30"/>
      <c r="C564" s="31"/>
      <c r="D564" s="32" t="str">
        <f>IF($C564="","",IFERROR(VLOOKUP($C564,#REF!,2,0),IFERROR(VLOOKUP($C564,#REF!,2,0),"")))</f>
        <v/>
      </c>
      <c r="E564" s="33" t="str">
        <f>IF($C564="","",IFERROR(VLOOKUP($C564,#REF!,3,0),IFERROR(VLOOKUP($C564,#REF!,3,0),"")))</f>
        <v/>
      </c>
      <c r="F564" s="45"/>
      <c r="G564" s="45"/>
      <c r="H564" s="45" t="str">
        <f>IF(F564="","",#REF!+#REF!)</f>
        <v/>
      </c>
      <c r="I564" s="53"/>
      <c r="J564" s="53" t="str">
        <f t="shared" si="37"/>
        <v/>
      </c>
      <c r="K564" s="57"/>
    </row>
    <row r="565" spans="1:11">
      <c r="A565" s="30"/>
      <c r="B565" s="30"/>
      <c r="C565" s="31"/>
      <c r="D565" s="32" t="str">
        <f>IF($C565="","",IFERROR(VLOOKUP($C565,#REF!,2,0),IFERROR(VLOOKUP($C565,#REF!,2,0),"")))</f>
        <v/>
      </c>
      <c r="E565" s="33" t="str">
        <f>IF($C565="","",IFERROR(VLOOKUP($C565,#REF!,3,0),IFERROR(VLOOKUP($C565,#REF!,3,0),"")))</f>
        <v/>
      </c>
      <c r="F565" s="45"/>
      <c r="G565" s="45"/>
      <c r="H565" s="45" t="str">
        <f>IF(F565="","",#REF!+#REF!)</f>
        <v/>
      </c>
      <c r="I565" s="53"/>
      <c r="J565" s="53" t="str">
        <f t="shared" si="37"/>
        <v/>
      </c>
      <c r="K565" s="57"/>
    </row>
    <row r="566" spans="1:11">
      <c r="A566" s="30"/>
      <c r="B566" s="30"/>
      <c r="C566" s="31"/>
      <c r="D566" s="32" t="str">
        <f>IF($C566="","",IFERROR(VLOOKUP($C566,#REF!,2,0),IFERROR(VLOOKUP($C566,#REF!,2,0),"")))</f>
        <v/>
      </c>
      <c r="E566" s="33" t="str">
        <f>IF($C566="","",IFERROR(VLOOKUP($C566,#REF!,3,0),IFERROR(VLOOKUP($C566,#REF!,3,0),"")))</f>
        <v/>
      </c>
      <c r="F566" s="45"/>
      <c r="G566" s="45"/>
      <c r="H566" s="45" t="str">
        <f>IF(F566="","",#REF!+#REF!)</f>
        <v/>
      </c>
      <c r="I566" s="53"/>
      <c r="J566" s="53" t="str">
        <f t="shared" si="37"/>
        <v/>
      </c>
      <c r="K566" s="57"/>
    </row>
    <row r="567" spans="1:11">
      <c r="A567" s="30"/>
      <c r="B567" s="30"/>
      <c r="C567" s="31"/>
      <c r="D567" s="32" t="str">
        <f>IF($C567="","",IFERROR(VLOOKUP($C567,#REF!,2,0),IFERROR(VLOOKUP($C567,#REF!,2,0),"")))</f>
        <v/>
      </c>
      <c r="E567" s="33" t="str">
        <f>IF($C567="","",IFERROR(VLOOKUP($C567,#REF!,3,0),IFERROR(VLOOKUP($C567,#REF!,3,0),"")))</f>
        <v/>
      </c>
      <c r="F567" s="45"/>
      <c r="G567" s="45"/>
      <c r="H567" s="45" t="str">
        <f>IF(F567="","",#REF!+#REF!)</f>
        <v/>
      </c>
      <c r="I567" s="53"/>
      <c r="J567" s="53" t="str">
        <f t="shared" si="37"/>
        <v/>
      </c>
      <c r="K567" s="57"/>
    </row>
    <row r="568" spans="1:11">
      <c r="A568" s="30"/>
      <c r="B568" s="30"/>
      <c r="C568" s="31"/>
      <c r="D568" s="32" t="str">
        <f>IF($C568="","",IFERROR(VLOOKUP($C568,#REF!,2,0),IFERROR(VLOOKUP($C568,#REF!,2,0),"")))</f>
        <v/>
      </c>
      <c r="E568" s="33" t="str">
        <f>IF($C568="","",IFERROR(VLOOKUP($C568,#REF!,3,0),IFERROR(VLOOKUP($C568,#REF!,3,0),"")))</f>
        <v/>
      </c>
      <c r="F568" s="45"/>
      <c r="G568" s="45"/>
      <c r="H568" s="45" t="str">
        <f>IF(F568="","",#REF!+#REF!)</f>
        <v/>
      </c>
      <c r="I568" s="53"/>
      <c r="J568" s="53" t="str">
        <f t="shared" si="37"/>
        <v/>
      </c>
      <c r="K568" s="57"/>
    </row>
    <row r="569" spans="1:11">
      <c r="A569" s="30"/>
      <c r="B569" s="30"/>
      <c r="C569" s="31"/>
      <c r="D569" s="32" t="str">
        <f>IF($C569="","",IFERROR(VLOOKUP($C569,#REF!,2,0),IFERROR(VLOOKUP($C569,#REF!,2,0),"")))</f>
        <v/>
      </c>
      <c r="E569" s="33" t="str">
        <f>IF($C569="","",IFERROR(VLOOKUP($C569,#REF!,3,0),IFERROR(VLOOKUP($C569,#REF!,3,0),"")))</f>
        <v/>
      </c>
      <c r="F569" s="45"/>
      <c r="G569" s="45"/>
      <c r="H569" s="45" t="str">
        <f>IF(F569="","",#REF!+#REF!)</f>
        <v/>
      </c>
      <c r="I569" s="53"/>
      <c r="J569" s="53" t="str">
        <f t="shared" si="37"/>
        <v/>
      </c>
      <c r="K569" s="57"/>
    </row>
    <row r="570" spans="1:11">
      <c r="A570" s="30"/>
      <c r="B570" s="30"/>
      <c r="C570" s="31"/>
      <c r="D570" s="32" t="str">
        <f>IF($C570="","",IFERROR(VLOOKUP($C570,#REF!,2,0),IFERROR(VLOOKUP($C570,#REF!,2,0),"")))</f>
        <v/>
      </c>
      <c r="E570" s="33" t="str">
        <f>IF($C570="","",IFERROR(VLOOKUP($C570,#REF!,3,0),IFERROR(VLOOKUP($C570,#REF!,3,0),"")))</f>
        <v/>
      </c>
      <c r="F570" s="45"/>
      <c r="G570" s="45"/>
      <c r="H570" s="45" t="str">
        <f>IF(F570="","",#REF!+#REF!)</f>
        <v/>
      </c>
      <c r="I570" s="53"/>
      <c r="J570" s="53" t="str">
        <f t="shared" si="37"/>
        <v/>
      </c>
      <c r="K570" s="57"/>
    </row>
    <row r="571" spans="1:11">
      <c r="A571" s="30"/>
      <c r="B571" s="30"/>
      <c r="C571" s="31"/>
      <c r="D571" s="32" t="str">
        <f>IF($C571="","",IFERROR(VLOOKUP($C571,#REF!,2,0),IFERROR(VLOOKUP($C571,#REF!,2,0),"")))</f>
        <v/>
      </c>
      <c r="E571" s="33" t="str">
        <f>IF($C571="","",IFERROR(VLOOKUP($C571,#REF!,3,0),IFERROR(VLOOKUP($C571,#REF!,3,0),"")))</f>
        <v/>
      </c>
      <c r="F571" s="45"/>
      <c r="G571" s="45"/>
      <c r="H571" s="45" t="str">
        <f>IF(F571="","",#REF!+#REF!)</f>
        <v/>
      </c>
      <c r="I571" s="53"/>
      <c r="J571" s="53" t="str">
        <f t="shared" si="37"/>
        <v/>
      </c>
      <c r="K571" s="57"/>
    </row>
    <row r="572" spans="1:11">
      <c r="A572" s="30"/>
      <c r="B572" s="30"/>
      <c r="C572" s="31"/>
      <c r="D572" s="32" t="str">
        <f>IF($C572="","",IFERROR(VLOOKUP($C572,#REF!,2,0),IFERROR(VLOOKUP($C572,#REF!,2,0),"")))</f>
        <v/>
      </c>
      <c r="E572" s="33" t="str">
        <f>IF($C572="","",IFERROR(VLOOKUP($C572,#REF!,3,0),IFERROR(VLOOKUP($C572,#REF!,3,0),"")))</f>
        <v/>
      </c>
      <c r="F572" s="45"/>
      <c r="G572" s="45"/>
      <c r="H572" s="45" t="str">
        <f>IF(F572="","",#REF!+#REF!)</f>
        <v/>
      </c>
      <c r="I572" s="53"/>
      <c r="J572" s="53" t="str">
        <f t="shared" si="37"/>
        <v/>
      </c>
      <c r="K572" s="57"/>
    </row>
    <row r="573" spans="1:11">
      <c r="A573" s="30"/>
      <c r="B573" s="30"/>
      <c r="C573" s="31"/>
      <c r="D573" s="32" t="str">
        <f>IF($C573="","",IFERROR(VLOOKUP($C573,#REF!,2,0),IFERROR(VLOOKUP($C573,#REF!,2,0),"")))</f>
        <v/>
      </c>
      <c r="E573" s="33" t="str">
        <f>IF($C573="","",IFERROR(VLOOKUP($C573,#REF!,3,0),IFERROR(VLOOKUP($C573,#REF!,3,0),"")))</f>
        <v/>
      </c>
      <c r="F573" s="45"/>
      <c r="G573" s="45"/>
      <c r="H573" s="45" t="str">
        <f>IF(F573="","",#REF!+#REF!)</f>
        <v/>
      </c>
      <c r="I573" s="53"/>
      <c r="J573" s="53" t="str">
        <f t="shared" si="37"/>
        <v/>
      </c>
      <c r="K573" s="57"/>
    </row>
    <row r="574" spans="1:11">
      <c r="A574" s="30"/>
      <c r="B574" s="30"/>
      <c r="C574" s="31"/>
      <c r="D574" s="32" t="str">
        <f>IF($C574="","",IFERROR(VLOOKUP($C574,#REF!,2,0),IFERROR(VLOOKUP($C574,#REF!,2,0),"")))</f>
        <v/>
      </c>
      <c r="E574" s="33" t="str">
        <f>IF($C574="","",IFERROR(VLOOKUP($C574,#REF!,3,0),IFERROR(VLOOKUP($C574,#REF!,3,0),"")))</f>
        <v/>
      </c>
      <c r="F574" s="45"/>
      <c r="G574" s="45"/>
      <c r="H574" s="45" t="str">
        <f>IF(F574="","",#REF!+#REF!)</f>
        <v/>
      </c>
      <c r="I574" s="53"/>
      <c r="J574" s="53" t="str">
        <f t="shared" si="37"/>
        <v/>
      </c>
      <c r="K574" s="57"/>
    </row>
    <row r="575" spans="1:11">
      <c r="A575" s="30"/>
      <c r="B575" s="30"/>
      <c r="C575" s="31"/>
      <c r="D575" s="32" t="str">
        <f>IF($C575="","",IFERROR(VLOOKUP($C575,#REF!,2,0),IFERROR(VLOOKUP($C575,#REF!,2,0),"")))</f>
        <v/>
      </c>
      <c r="E575" s="33" t="str">
        <f>IF($C575="","",IFERROR(VLOOKUP($C575,#REF!,3,0),IFERROR(VLOOKUP($C575,#REF!,3,0),"")))</f>
        <v/>
      </c>
      <c r="F575" s="45"/>
      <c r="G575" s="45"/>
      <c r="H575" s="45" t="str">
        <f>IF(F575="","",#REF!+#REF!)</f>
        <v/>
      </c>
      <c r="I575" s="53"/>
      <c r="J575" s="53" t="str">
        <f t="shared" si="37"/>
        <v/>
      </c>
      <c r="K575" s="57"/>
    </row>
    <row r="576" spans="1:11">
      <c r="A576" s="30"/>
      <c r="B576" s="30"/>
      <c r="C576" s="31"/>
      <c r="D576" s="32" t="str">
        <f>IF($C576="","",IFERROR(VLOOKUP($C576,#REF!,2,0),IFERROR(VLOOKUP($C576,#REF!,2,0),"")))</f>
        <v/>
      </c>
      <c r="E576" s="33" t="str">
        <f>IF($C576="","",IFERROR(VLOOKUP($C576,#REF!,3,0),IFERROR(VLOOKUP($C576,#REF!,3,0),"")))</f>
        <v/>
      </c>
      <c r="F576" s="45"/>
      <c r="G576" s="45"/>
      <c r="H576" s="45" t="str">
        <f>IF(F576="","",#REF!+#REF!)</f>
        <v/>
      </c>
      <c r="I576" s="53"/>
      <c r="J576" s="53" t="str">
        <f t="shared" si="37"/>
        <v/>
      </c>
      <c r="K576" s="57"/>
    </row>
    <row r="577" spans="1:11">
      <c r="A577" s="30"/>
      <c r="B577" s="30"/>
      <c r="C577" s="31"/>
      <c r="D577" s="32" t="str">
        <f>IF($C577="","",IFERROR(VLOOKUP($C577,#REF!,2,0),IFERROR(VLOOKUP($C577,#REF!,2,0),"")))</f>
        <v/>
      </c>
      <c r="E577" s="33" t="str">
        <f>IF($C577="","",IFERROR(VLOOKUP($C577,#REF!,3,0),IFERROR(VLOOKUP($C577,#REF!,3,0),"")))</f>
        <v/>
      </c>
      <c r="F577" s="45"/>
      <c r="G577" s="45"/>
      <c r="H577" s="45" t="str">
        <f>IF(F577="","",#REF!+#REF!)</f>
        <v/>
      </c>
      <c r="I577" s="53"/>
      <c r="J577" s="53" t="str">
        <f t="shared" si="37"/>
        <v/>
      </c>
      <c r="K577" s="57"/>
    </row>
    <row r="578" spans="1:11">
      <c r="A578" s="30"/>
      <c r="B578" s="30"/>
      <c r="C578" s="31"/>
      <c r="D578" s="32" t="str">
        <f>IF($C578="","",IFERROR(VLOOKUP($C578,#REF!,2,0),IFERROR(VLOOKUP($C578,#REF!,2,0),"")))</f>
        <v/>
      </c>
      <c r="E578" s="33" t="str">
        <f>IF($C578="","",IFERROR(VLOOKUP($C578,#REF!,3,0),IFERROR(VLOOKUP($C578,#REF!,3,0),"")))</f>
        <v/>
      </c>
      <c r="F578" s="45"/>
      <c r="G578" s="45"/>
      <c r="H578" s="45" t="str">
        <f>IF(F578="","",#REF!+#REF!)</f>
        <v/>
      </c>
      <c r="I578" s="53"/>
      <c r="J578" s="53" t="str">
        <f t="shared" si="37"/>
        <v/>
      </c>
      <c r="K578" s="57"/>
    </row>
    <row r="579" spans="1:11">
      <c r="A579" s="30"/>
      <c r="B579" s="30"/>
      <c r="C579" s="31"/>
      <c r="D579" s="32" t="str">
        <f>IF($C579="","",IFERROR(VLOOKUP($C579,#REF!,2,0),IFERROR(VLOOKUP($C579,#REF!,2,0),"")))</f>
        <v/>
      </c>
      <c r="E579" s="33" t="str">
        <f>IF($C579="","",IFERROR(VLOOKUP($C579,#REF!,3,0),IFERROR(VLOOKUP($C579,#REF!,3,0),"")))</f>
        <v/>
      </c>
      <c r="F579" s="45"/>
      <c r="G579" s="45"/>
      <c r="H579" s="45" t="str">
        <f>IF(F579="","",#REF!+#REF!)</f>
        <v/>
      </c>
      <c r="I579" s="53"/>
      <c r="J579" s="53" t="str">
        <f t="shared" si="37"/>
        <v/>
      </c>
      <c r="K579" s="57"/>
    </row>
    <row r="580" spans="1:11">
      <c r="A580" s="30"/>
      <c r="B580" s="30"/>
      <c r="C580" s="31"/>
      <c r="D580" s="32" t="str">
        <f>IF($C580="","",IFERROR(VLOOKUP($C580,#REF!,2,0),IFERROR(VLOOKUP($C580,#REF!,2,0),"")))</f>
        <v/>
      </c>
      <c r="E580" s="33" t="str">
        <f>IF($C580="","",IFERROR(VLOOKUP($C580,#REF!,3,0),IFERROR(VLOOKUP($C580,#REF!,3,0),"")))</f>
        <v/>
      </c>
      <c r="F580" s="45"/>
      <c r="G580" s="45"/>
      <c r="H580" s="45" t="str">
        <f>IF(F580="","",#REF!+#REF!)</f>
        <v/>
      </c>
      <c r="I580" s="53"/>
      <c r="J580" s="53" t="str">
        <f t="shared" si="37"/>
        <v/>
      </c>
      <c r="K580" s="57"/>
    </row>
    <row r="581" spans="1:11">
      <c r="A581" s="30"/>
      <c r="B581" s="30"/>
      <c r="C581" s="31"/>
      <c r="D581" s="32" t="str">
        <f>IF($C581="","",IFERROR(VLOOKUP($C581,#REF!,2,0),IFERROR(VLOOKUP($C581,#REF!,2,0),"")))</f>
        <v/>
      </c>
      <c r="E581" s="33" t="str">
        <f>IF($C581="","",IFERROR(VLOOKUP($C581,#REF!,3,0),IFERROR(VLOOKUP($C581,#REF!,3,0),"")))</f>
        <v/>
      </c>
      <c r="F581" s="45"/>
      <c r="G581" s="45"/>
      <c r="H581" s="45" t="str">
        <f>IF(F581="","",#REF!+#REF!)</f>
        <v/>
      </c>
      <c r="I581" s="53"/>
      <c r="J581" s="53" t="str">
        <f t="shared" si="37"/>
        <v/>
      </c>
      <c r="K581" s="57"/>
    </row>
    <row r="582" spans="1:11">
      <c r="A582" s="30"/>
      <c r="B582" s="30"/>
      <c r="C582" s="31"/>
      <c r="D582" s="32" t="str">
        <f>IF($C582="","",IFERROR(VLOOKUP($C582,#REF!,2,0),IFERROR(VLOOKUP($C582,#REF!,2,0),"")))</f>
        <v/>
      </c>
      <c r="E582" s="33" t="str">
        <f>IF($C582="","",IFERROR(VLOOKUP($C582,#REF!,3,0),IFERROR(VLOOKUP($C582,#REF!,3,0),"")))</f>
        <v/>
      </c>
      <c r="F582" s="45"/>
      <c r="G582" s="45"/>
      <c r="H582" s="45" t="str">
        <f>IF(F582="","",#REF!+#REF!)</f>
        <v/>
      </c>
      <c r="I582" s="53"/>
      <c r="J582" s="53" t="str">
        <f t="shared" si="37"/>
        <v/>
      </c>
      <c r="K582" s="57"/>
    </row>
    <row r="583" spans="1:11">
      <c r="A583" s="30"/>
      <c r="B583" s="30"/>
      <c r="C583" s="31"/>
      <c r="D583" s="32" t="str">
        <f>IF($C583="","",IFERROR(VLOOKUP($C583,#REF!,2,0),IFERROR(VLOOKUP($C583,#REF!,2,0),"")))</f>
        <v/>
      </c>
      <c r="E583" s="33" t="str">
        <f>IF($C583="","",IFERROR(VLOOKUP($C583,#REF!,3,0),IFERROR(VLOOKUP($C583,#REF!,3,0),"")))</f>
        <v/>
      </c>
      <c r="F583" s="45"/>
      <c r="G583" s="45"/>
      <c r="H583" s="45" t="str">
        <f>IF(F583="","",#REF!+#REF!)</f>
        <v/>
      </c>
      <c r="I583" s="53"/>
      <c r="J583" s="53" t="str">
        <f t="shared" si="37"/>
        <v/>
      </c>
      <c r="K583" s="57"/>
    </row>
    <row r="584" spans="1:11">
      <c r="A584" s="30"/>
      <c r="B584" s="30"/>
      <c r="C584" s="31"/>
      <c r="D584" s="32" t="str">
        <f>IF($C584="","",IFERROR(VLOOKUP($C584,#REF!,2,0),IFERROR(VLOOKUP($C584,#REF!,2,0),"")))</f>
        <v/>
      </c>
      <c r="E584" s="33" t="str">
        <f>IF($C584="","",IFERROR(VLOOKUP($C584,#REF!,3,0),IFERROR(VLOOKUP($C584,#REF!,3,0),"")))</f>
        <v/>
      </c>
      <c r="F584" s="45"/>
      <c r="G584" s="45"/>
      <c r="H584" s="45" t="str">
        <f>IF(F584="","",#REF!+#REF!)</f>
        <v/>
      </c>
      <c r="I584" s="53"/>
      <c r="J584" s="53" t="str">
        <f t="shared" si="37"/>
        <v/>
      </c>
      <c r="K584" s="57"/>
    </row>
    <row r="585" spans="1:11">
      <c r="A585" s="30"/>
      <c r="B585" s="30"/>
      <c r="C585" s="31"/>
      <c r="D585" s="32" t="str">
        <f>IF($C585="","",IFERROR(VLOOKUP($C585,#REF!,2,0),IFERROR(VLOOKUP($C585,#REF!,2,0),"")))</f>
        <v/>
      </c>
      <c r="E585" s="33" t="str">
        <f>IF($C585="","",IFERROR(VLOOKUP($C585,#REF!,3,0),IFERROR(VLOOKUP($C585,#REF!,3,0),"")))</f>
        <v/>
      </c>
      <c r="F585" s="45"/>
      <c r="G585" s="45"/>
      <c r="H585" s="45" t="str">
        <f>IF(F585="","",#REF!+#REF!)</f>
        <v/>
      </c>
      <c r="I585" s="53"/>
      <c r="J585" s="53" t="str">
        <f t="shared" si="37"/>
        <v/>
      </c>
      <c r="K585" s="57"/>
    </row>
    <row r="586" spans="1:11">
      <c r="A586" s="30"/>
      <c r="B586" s="30"/>
      <c r="C586" s="31"/>
      <c r="D586" s="32" t="str">
        <f>IF($C586="","",IFERROR(VLOOKUP($C586,#REF!,2,0),IFERROR(VLOOKUP($C586,#REF!,2,0),"")))</f>
        <v/>
      </c>
      <c r="E586" s="33" t="str">
        <f>IF($C586="","",IFERROR(VLOOKUP($C586,#REF!,3,0),IFERROR(VLOOKUP($C586,#REF!,3,0),"")))</f>
        <v/>
      </c>
      <c r="F586" s="45"/>
      <c r="G586" s="45"/>
      <c r="H586" s="45" t="str">
        <f>IF(F586="","",#REF!+#REF!)</f>
        <v/>
      </c>
      <c r="I586" s="53"/>
      <c r="J586" s="53" t="str">
        <f t="shared" si="37"/>
        <v/>
      </c>
      <c r="K586" s="57"/>
    </row>
    <row r="587" spans="1:11">
      <c r="A587" s="30"/>
      <c r="B587" s="30"/>
      <c r="C587" s="31"/>
      <c r="D587" s="32" t="str">
        <f>IF($C587="","",IFERROR(VLOOKUP($C587,#REF!,2,0),IFERROR(VLOOKUP($C587,#REF!,2,0),"")))</f>
        <v/>
      </c>
      <c r="E587" s="33" t="str">
        <f>IF($C587="","",IFERROR(VLOOKUP($C587,#REF!,3,0),IFERROR(VLOOKUP($C587,#REF!,3,0),"")))</f>
        <v/>
      </c>
      <c r="F587" s="45"/>
      <c r="G587" s="45"/>
      <c r="H587" s="45" t="str">
        <f>IF(F587="","",#REF!+#REF!)</f>
        <v/>
      </c>
      <c r="I587" s="53"/>
      <c r="J587" s="53" t="str">
        <f t="shared" si="37"/>
        <v/>
      </c>
      <c r="K587" s="57"/>
    </row>
    <row r="588" spans="1:11">
      <c r="A588" s="30"/>
      <c r="B588" s="30"/>
      <c r="C588" s="31"/>
      <c r="D588" s="32" t="str">
        <f>IF($C588="","",IFERROR(VLOOKUP($C588,#REF!,2,0),IFERROR(VLOOKUP($C588,#REF!,2,0),"")))</f>
        <v/>
      </c>
      <c r="E588" s="33" t="str">
        <f>IF($C588="","",IFERROR(VLOOKUP($C588,#REF!,3,0),IFERROR(VLOOKUP($C588,#REF!,3,0),"")))</f>
        <v/>
      </c>
      <c r="F588" s="45"/>
      <c r="G588" s="45"/>
      <c r="H588" s="45" t="str">
        <f>IF(F588="","",#REF!+#REF!)</f>
        <v/>
      </c>
      <c r="I588" s="53"/>
      <c r="J588" s="53" t="str">
        <f t="shared" si="37"/>
        <v/>
      </c>
      <c r="K588" s="57"/>
    </row>
    <row r="589" spans="1:11">
      <c r="A589" s="30"/>
      <c r="B589" s="30"/>
      <c r="C589" s="31"/>
      <c r="D589" s="32" t="str">
        <f>IF($C589="","",IFERROR(VLOOKUP($C589,#REF!,2,0),IFERROR(VLOOKUP($C589,#REF!,2,0),"")))</f>
        <v/>
      </c>
      <c r="E589" s="33" t="str">
        <f>IF($C589="","",IFERROR(VLOOKUP($C589,#REF!,3,0),IFERROR(VLOOKUP($C589,#REF!,3,0),"")))</f>
        <v/>
      </c>
      <c r="F589" s="45"/>
      <c r="G589" s="45"/>
      <c r="H589" s="45" t="str">
        <f>IF(F589="","",#REF!+#REF!)</f>
        <v/>
      </c>
      <c r="I589" s="53"/>
      <c r="J589" s="53" t="str">
        <f t="shared" si="37"/>
        <v/>
      </c>
      <c r="K589" s="57"/>
    </row>
    <row r="590" spans="1:11">
      <c r="A590" s="30"/>
      <c r="B590" s="30"/>
      <c r="C590" s="31"/>
      <c r="D590" s="32" t="str">
        <f>IF($C590="","",IFERROR(VLOOKUP($C590,#REF!,2,0),IFERROR(VLOOKUP($C590,#REF!,2,0),"")))</f>
        <v/>
      </c>
      <c r="E590" s="33" t="str">
        <f>IF($C590="","",IFERROR(VLOOKUP($C590,#REF!,3,0),IFERROR(VLOOKUP($C590,#REF!,3,0),"")))</f>
        <v/>
      </c>
      <c r="F590" s="45"/>
      <c r="G590" s="45"/>
      <c r="H590" s="45" t="str">
        <f>IF(F590="","",#REF!+#REF!)</f>
        <v/>
      </c>
      <c r="I590" s="53"/>
      <c r="J590" s="53" t="str">
        <f t="shared" si="37"/>
        <v/>
      </c>
      <c r="K590" s="57"/>
    </row>
    <row r="591" spans="1:11">
      <c r="A591" s="30"/>
      <c r="B591" s="30"/>
      <c r="C591" s="31"/>
      <c r="D591" s="32" t="str">
        <f>IF($C591="","",IFERROR(VLOOKUP($C591,#REF!,2,0),IFERROR(VLOOKUP($C591,#REF!,2,0),"")))</f>
        <v/>
      </c>
      <c r="E591" s="33" t="str">
        <f>IF($C591="","",IFERROR(VLOOKUP($C591,#REF!,3,0),IFERROR(VLOOKUP($C591,#REF!,3,0),"")))</f>
        <v/>
      </c>
      <c r="F591" s="45"/>
      <c r="G591" s="45"/>
      <c r="H591" s="45" t="str">
        <f>IF(F591="","",#REF!+#REF!)</f>
        <v/>
      </c>
      <c r="I591" s="53"/>
      <c r="J591" s="53" t="str">
        <f t="shared" si="37"/>
        <v/>
      </c>
      <c r="K591" s="57"/>
    </row>
    <row r="592" spans="1:11">
      <c r="A592" s="30"/>
      <c r="B592" s="30"/>
      <c r="C592" s="31"/>
      <c r="D592" s="32" t="str">
        <f>IF($C592="","",IFERROR(VLOOKUP($C592,#REF!,2,0),IFERROR(VLOOKUP($C592,#REF!,2,0),"")))</f>
        <v/>
      </c>
      <c r="E592" s="33" t="str">
        <f>IF($C592="","",IFERROR(VLOOKUP($C592,#REF!,3,0),IFERROR(VLOOKUP($C592,#REF!,3,0),"")))</f>
        <v/>
      </c>
      <c r="F592" s="45"/>
      <c r="G592" s="45"/>
      <c r="H592" s="45" t="str">
        <f>IF(F592="","",#REF!+#REF!)</f>
        <v/>
      </c>
      <c r="I592" s="53"/>
      <c r="J592" s="53" t="str">
        <f t="shared" ref="J592:J655" si="38">IF(F592="","",ROUND((F592*H592),2))</f>
        <v/>
      </c>
      <c r="K592" s="57"/>
    </row>
    <row r="593" spans="1:11">
      <c r="A593" s="30"/>
      <c r="B593" s="30"/>
      <c r="C593" s="31"/>
      <c r="D593" s="32" t="str">
        <f>IF($C593="","",IFERROR(VLOOKUP($C593,#REF!,2,0),IFERROR(VLOOKUP($C593,#REF!,2,0),"")))</f>
        <v/>
      </c>
      <c r="E593" s="33" t="str">
        <f>IF($C593="","",IFERROR(VLOOKUP($C593,#REF!,3,0),IFERROR(VLOOKUP($C593,#REF!,3,0),"")))</f>
        <v/>
      </c>
      <c r="F593" s="45"/>
      <c r="G593" s="45"/>
      <c r="H593" s="45" t="str">
        <f>IF(F593="","",#REF!+#REF!)</f>
        <v/>
      </c>
      <c r="I593" s="53"/>
      <c r="J593" s="53" t="str">
        <f t="shared" si="38"/>
        <v/>
      </c>
      <c r="K593" s="57"/>
    </row>
    <row r="594" spans="1:11">
      <c r="A594" s="30"/>
      <c r="B594" s="30"/>
      <c r="C594" s="31"/>
      <c r="D594" s="32" t="str">
        <f>IF($C594="","",IFERROR(VLOOKUP($C594,#REF!,2,0),IFERROR(VLOOKUP($C594,#REF!,2,0),"")))</f>
        <v/>
      </c>
      <c r="E594" s="33" t="str">
        <f>IF($C594="","",IFERROR(VLOOKUP($C594,#REF!,3,0),IFERROR(VLOOKUP($C594,#REF!,3,0),"")))</f>
        <v/>
      </c>
      <c r="F594" s="45"/>
      <c r="G594" s="45"/>
      <c r="H594" s="45" t="str">
        <f>IF(F594="","",#REF!+#REF!)</f>
        <v/>
      </c>
      <c r="I594" s="53"/>
      <c r="J594" s="53" t="str">
        <f t="shared" si="38"/>
        <v/>
      </c>
      <c r="K594" s="57"/>
    </row>
    <row r="595" spans="1:11">
      <c r="A595" s="30"/>
      <c r="B595" s="30"/>
      <c r="C595" s="31"/>
      <c r="D595" s="32" t="str">
        <f>IF($C595="","",IFERROR(VLOOKUP($C595,#REF!,2,0),IFERROR(VLOOKUP($C595,#REF!,2,0),"")))</f>
        <v/>
      </c>
      <c r="E595" s="33" t="str">
        <f>IF($C595="","",IFERROR(VLOOKUP($C595,#REF!,3,0),IFERROR(VLOOKUP($C595,#REF!,3,0),"")))</f>
        <v/>
      </c>
      <c r="F595" s="45"/>
      <c r="G595" s="45"/>
      <c r="H595" s="45" t="str">
        <f>IF(F595="","",#REF!+#REF!)</f>
        <v/>
      </c>
      <c r="I595" s="53"/>
      <c r="J595" s="53" t="str">
        <f t="shared" si="38"/>
        <v/>
      </c>
      <c r="K595" s="57"/>
    </row>
    <row r="596" spans="1:11">
      <c r="A596" s="30"/>
      <c r="B596" s="30"/>
      <c r="C596" s="31"/>
      <c r="D596" s="32" t="str">
        <f>IF($C596="","",IFERROR(VLOOKUP($C596,#REF!,2,0),IFERROR(VLOOKUP($C596,#REF!,2,0),"")))</f>
        <v/>
      </c>
      <c r="E596" s="33" t="str">
        <f>IF($C596="","",IFERROR(VLOOKUP($C596,#REF!,3,0),IFERROR(VLOOKUP($C596,#REF!,3,0),"")))</f>
        <v/>
      </c>
      <c r="F596" s="45"/>
      <c r="G596" s="45"/>
      <c r="H596" s="45" t="str">
        <f>IF(F596="","",#REF!+#REF!)</f>
        <v/>
      </c>
      <c r="I596" s="53"/>
      <c r="J596" s="53" t="str">
        <f t="shared" si="38"/>
        <v/>
      </c>
      <c r="K596" s="57"/>
    </row>
    <row r="597" spans="1:11">
      <c r="A597" s="30"/>
      <c r="B597" s="30"/>
      <c r="C597" s="31"/>
      <c r="D597" s="32" t="str">
        <f>IF($C597="","",IFERROR(VLOOKUP($C597,#REF!,2,0),IFERROR(VLOOKUP($C597,#REF!,2,0),"")))</f>
        <v/>
      </c>
      <c r="E597" s="33" t="str">
        <f>IF($C597="","",IFERROR(VLOOKUP($C597,#REF!,3,0),IFERROR(VLOOKUP($C597,#REF!,3,0),"")))</f>
        <v/>
      </c>
      <c r="F597" s="45"/>
      <c r="G597" s="45"/>
      <c r="H597" s="45" t="str">
        <f>IF(F597="","",#REF!+#REF!)</f>
        <v/>
      </c>
      <c r="I597" s="53"/>
      <c r="J597" s="53" t="str">
        <f t="shared" si="38"/>
        <v/>
      </c>
      <c r="K597" s="57"/>
    </row>
    <row r="598" spans="1:11">
      <c r="A598" s="30"/>
      <c r="B598" s="30"/>
      <c r="C598" s="31"/>
      <c r="D598" s="32" t="str">
        <f>IF($C598="","",IFERROR(VLOOKUP($C598,#REF!,2,0),IFERROR(VLOOKUP($C598,#REF!,2,0),"")))</f>
        <v/>
      </c>
      <c r="E598" s="33" t="str">
        <f>IF($C598="","",IFERROR(VLOOKUP($C598,#REF!,3,0),IFERROR(VLOOKUP($C598,#REF!,3,0),"")))</f>
        <v/>
      </c>
      <c r="F598" s="45"/>
      <c r="G598" s="45"/>
      <c r="H598" s="45" t="str">
        <f>IF(F598="","",#REF!+#REF!)</f>
        <v/>
      </c>
      <c r="I598" s="53"/>
      <c r="J598" s="53" t="str">
        <f t="shared" si="38"/>
        <v/>
      </c>
      <c r="K598" s="57"/>
    </row>
    <row r="599" spans="1:11">
      <c r="A599" s="30"/>
      <c r="B599" s="30"/>
      <c r="C599" s="31"/>
      <c r="D599" s="32" t="str">
        <f>IF($C599="","",IFERROR(VLOOKUP($C599,#REF!,2,0),IFERROR(VLOOKUP($C599,#REF!,2,0),"")))</f>
        <v/>
      </c>
      <c r="E599" s="33" t="str">
        <f>IF($C599="","",IFERROR(VLOOKUP($C599,#REF!,3,0),IFERROR(VLOOKUP($C599,#REF!,3,0),"")))</f>
        <v/>
      </c>
      <c r="F599" s="45"/>
      <c r="G599" s="45"/>
      <c r="H599" s="45" t="str">
        <f>IF(F599="","",#REF!+#REF!)</f>
        <v/>
      </c>
      <c r="I599" s="53"/>
      <c r="J599" s="53" t="str">
        <f t="shared" si="38"/>
        <v/>
      </c>
      <c r="K599" s="57"/>
    </row>
    <row r="600" spans="1:11">
      <c r="A600" s="30"/>
      <c r="B600" s="30"/>
      <c r="C600" s="31"/>
      <c r="D600" s="32" t="str">
        <f>IF($C600="","",IFERROR(VLOOKUP($C600,#REF!,2,0),IFERROR(VLOOKUP($C600,#REF!,2,0),"")))</f>
        <v/>
      </c>
      <c r="E600" s="33" t="str">
        <f>IF($C600="","",IFERROR(VLOOKUP($C600,#REF!,3,0),IFERROR(VLOOKUP($C600,#REF!,3,0),"")))</f>
        <v/>
      </c>
      <c r="F600" s="45"/>
      <c r="G600" s="45"/>
      <c r="H600" s="45" t="str">
        <f>IF(F600="","",#REF!+#REF!)</f>
        <v/>
      </c>
      <c r="I600" s="53"/>
      <c r="J600" s="53" t="str">
        <f t="shared" si="38"/>
        <v/>
      </c>
      <c r="K600" s="57"/>
    </row>
    <row r="601" spans="1:11">
      <c r="A601" s="30"/>
      <c r="B601" s="30"/>
      <c r="C601" s="31"/>
      <c r="D601" s="32" t="str">
        <f>IF($C601="","",IFERROR(VLOOKUP($C601,#REF!,2,0),IFERROR(VLOOKUP($C601,#REF!,2,0),"")))</f>
        <v/>
      </c>
      <c r="E601" s="33" t="str">
        <f>IF($C601="","",IFERROR(VLOOKUP($C601,#REF!,3,0),IFERROR(VLOOKUP($C601,#REF!,3,0),"")))</f>
        <v/>
      </c>
      <c r="F601" s="45"/>
      <c r="G601" s="45"/>
      <c r="H601" s="45" t="str">
        <f>IF(F601="","",#REF!+#REF!)</f>
        <v/>
      </c>
      <c r="I601" s="53"/>
      <c r="J601" s="53" t="str">
        <f t="shared" si="38"/>
        <v/>
      </c>
      <c r="K601" s="57"/>
    </row>
    <row r="602" spans="1:11">
      <c r="A602" s="30"/>
      <c r="B602" s="30"/>
      <c r="C602" s="31"/>
      <c r="D602" s="32" t="str">
        <f>IF($C602="","",IFERROR(VLOOKUP($C602,#REF!,2,0),IFERROR(VLOOKUP($C602,#REF!,2,0),"")))</f>
        <v/>
      </c>
      <c r="E602" s="33" t="str">
        <f>IF($C602="","",IFERROR(VLOOKUP($C602,#REF!,3,0),IFERROR(VLOOKUP($C602,#REF!,3,0),"")))</f>
        <v/>
      </c>
      <c r="F602" s="45"/>
      <c r="G602" s="45"/>
      <c r="H602" s="45" t="str">
        <f>IF(F602="","",#REF!+#REF!)</f>
        <v/>
      </c>
      <c r="I602" s="53"/>
      <c r="J602" s="53" t="str">
        <f t="shared" si="38"/>
        <v/>
      </c>
      <c r="K602" s="57"/>
    </row>
    <row r="603" spans="1:11">
      <c r="A603" s="30"/>
      <c r="B603" s="30"/>
      <c r="C603" s="31"/>
      <c r="D603" s="32" t="str">
        <f>IF($C603="","",IFERROR(VLOOKUP($C603,#REF!,2,0),IFERROR(VLOOKUP($C603,#REF!,2,0),"")))</f>
        <v/>
      </c>
      <c r="E603" s="33" t="str">
        <f>IF($C603="","",IFERROR(VLOOKUP($C603,#REF!,3,0),IFERROR(VLOOKUP($C603,#REF!,3,0),"")))</f>
        <v/>
      </c>
      <c r="F603" s="45"/>
      <c r="G603" s="45"/>
      <c r="H603" s="45" t="str">
        <f>IF(F603="","",#REF!+#REF!)</f>
        <v/>
      </c>
      <c r="I603" s="53"/>
      <c r="J603" s="53" t="str">
        <f t="shared" si="38"/>
        <v/>
      </c>
      <c r="K603" s="57"/>
    </row>
    <row r="604" spans="1:11">
      <c r="A604" s="30"/>
      <c r="B604" s="30"/>
      <c r="C604" s="31"/>
      <c r="D604" s="32" t="str">
        <f>IF($C604="","",IFERROR(VLOOKUP($C604,#REF!,2,0),IFERROR(VLOOKUP($C604,#REF!,2,0),"")))</f>
        <v/>
      </c>
      <c r="E604" s="33" t="str">
        <f>IF($C604="","",IFERROR(VLOOKUP($C604,#REF!,3,0),IFERROR(VLOOKUP($C604,#REF!,3,0),"")))</f>
        <v/>
      </c>
      <c r="F604" s="45"/>
      <c r="G604" s="45"/>
      <c r="H604" s="45" t="str">
        <f>IF(F604="","",#REF!+#REF!)</f>
        <v/>
      </c>
      <c r="I604" s="53"/>
      <c r="J604" s="53" t="str">
        <f t="shared" si="38"/>
        <v/>
      </c>
      <c r="K604" s="57"/>
    </row>
    <row r="605" spans="1:11">
      <c r="A605" s="30"/>
      <c r="B605" s="30"/>
      <c r="C605" s="31"/>
      <c r="D605" s="32" t="str">
        <f>IF($C605="","",IFERROR(VLOOKUP($C605,#REF!,2,0),IFERROR(VLOOKUP($C605,#REF!,2,0),"")))</f>
        <v/>
      </c>
      <c r="E605" s="33" t="str">
        <f>IF($C605="","",IFERROR(VLOOKUP($C605,#REF!,3,0),IFERROR(VLOOKUP($C605,#REF!,3,0),"")))</f>
        <v/>
      </c>
      <c r="F605" s="45"/>
      <c r="G605" s="45"/>
      <c r="H605" s="45" t="str">
        <f>IF(F605="","",#REF!+#REF!)</f>
        <v/>
      </c>
      <c r="I605" s="53"/>
      <c r="J605" s="53" t="str">
        <f t="shared" si="38"/>
        <v/>
      </c>
      <c r="K605" s="57"/>
    </row>
    <row r="606" spans="1:11">
      <c r="A606" s="30"/>
      <c r="B606" s="30"/>
      <c r="C606" s="31"/>
      <c r="D606" s="32" t="str">
        <f>IF($C606="","",IFERROR(VLOOKUP($C606,#REF!,2,0),IFERROR(VLOOKUP($C606,#REF!,2,0),"")))</f>
        <v/>
      </c>
      <c r="E606" s="33" t="str">
        <f>IF($C606="","",IFERROR(VLOOKUP($C606,#REF!,3,0),IFERROR(VLOOKUP($C606,#REF!,3,0),"")))</f>
        <v/>
      </c>
      <c r="F606" s="45"/>
      <c r="G606" s="45"/>
      <c r="H606" s="45" t="str">
        <f>IF(F606="","",#REF!+#REF!)</f>
        <v/>
      </c>
      <c r="I606" s="53"/>
      <c r="J606" s="53" t="str">
        <f t="shared" si="38"/>
        <v/>
      </c>
      <c r="K606" s="57"/>
    </row>
    <row r="607" spans="1:11">
      <c r="A607" s="30"/>
      <c r="B607" s="30"/>
      <c r="C607" s="31"/>
      <c r="D607" s="32" t="str">
        <f>IF($C607="","",IFERROR(VLOOKUP($C607,#REF!,2,0),IFERROR(VLOOKUP($C607,#REF!,2,0),"")))</f>
        <v/>
      </c>
      <c r="E607" s="33" t="str">
        <f>IF($C607="","",IFERROR(VLOOKUP($C607,#REF!,3,0),IFERROR(VLOOKUP($C607,#REF!,3,0),"")))</f>
        <v/>
      </c>
      <c r="F607" s="45"/>
      <c r="G607" s="45"/>
      <c r="H607" s="45" t="str">
        <f>IF(F607="","",#REF!+#REF!)</f>
        <v/>
      </c>
      <c r="I607" s="53"/>
      <c r="J607" s="53" t="str">
        <f t="shared" si="38"/>
        <v/>
      </c>
      <c r="K607" s="57"/>
    </row>
    <row r="608" spans="1:11">
      <c r="A608" s="30"/>
      <c r="B608" s="30"/>
      <c r="C608" s="31"/>
      <c r="D608" s="32" t="str">
        <f>IF($C608="","",IFERROR(VLOOKUP($C608,#REF!,2,0),IFERROR(VLOOKUP($C608,#REF!,2,0),"")))</f>
        <v/>
      </c>
      <c r="E608" s="33" t="str">
        <f>IF($C608="","",IFERROR(VLOOKUP($C608,#REF!,3,0),IFERROR(VLOOKUP($C608,#REF!,3,0),"")))</f>
        <v/>
      </c>
      <c r="F608" s="45"/>
      <c r="G608" s="45"/>
      <c r="H608" s="45" t="str">
        <f>IF(F608="","",#REF!+#REF!)</f>
        <v/>
      </c>
      <c r="I608" s="53"/>
      <c r="J608" s="53" t="str">
        <f t="shared" si="38"/>
        <v/>
      </c>
      <c r="K608" s="57"/>
    </row>
    <row r="609" spans="1:11">
      <c r="A609" s="30"/>
      <c r="B609" s="30"/>
      <c r="C609" s="31"/>
      <c r="D609" s="32" t="str">
        <f>IF($C609="","",IFERROR(VLOOKUP($C609,#REF!,2,0),IFERROR(VLOOKUP($C609,#REF!,2,0),"")))</f>
        <v/>
      </c>
      <c r="E609" s="33" t="str">
        <f>IF($C609="","",IFERROR(VLOOKUP($C609,#REF!,3,0),IFERROR(VLOOKUP($C609,#REF!,3,0),"")))</f>
        <v/>
      </c>
      <c r="F609" s="45"/>
      <c r="G609" s="45"/>
      <c r="H609" s="45" t="str">
        <f>IF(F609="","",#REF!+#REF!)</f>
        <v/>
      </c>
      <c r="I609" s="53"/>
      <c r="J609" s="53" t="str">
        <f t="shared" si="38"/>
        <v/>
      </c>
      <c r="K609" s="57"/>
    </row>
    <row r="610" spans="1:11">
      <c r="A610" s="30"/>
      <c r="B610" s="30"/>
      <c r="C610" s="31"/>
      <c r="D610" s="32" t="str">
        <f>IF($C610="","",IFERROR(VLOOKUP($C610,#REF!,2,0),IFERROR(VLOOKUP($C610,#REF!,2,0),"")))</f>
        <v/>
      </c>
      <c r="E610" s="33" t="str">
        <f>IF($C610="","",IFERROR(VLOOKUP($C610,#REF!,3,0),IFERROR(VLOOKUP($C610,#REF!,3,0),"")))</f>
        <v/>
      </c>
      <c r="F610" s="45"/>
      <c r="G610" s="45"/>
      <c r="H610" s="45" t="str">
        <f>IF(F610="","",#REF!+#REF!)</f>
        <v/>
      </c>
      <c r="I610" s="53"/>
      <c r="J610" s="53" t="str">
        <f t="shared" si="38"/>
        <v/>
      </c>
      <c r="K610" s="57"/>
    </row>
    <row r="611" spans="1:11">
      <c r="A611" s="30"/>
      <c r="B611" s="30"/>
      <c r="C611" s="31"/>
      <c r="D611" s="32" t="str">
        <f>IF($C611="","",IFERROR(VLOOKUP($C611,#REF!,2,0),IFERROR(VLOOKUP($C611,#REF!,2,0),"")))</f>
        <v/>
      </c>
      <c r="E611" s="33" t="str">
        <f>IF($C611="","",IFERROR(VLOOKUP($C611,#REF!,3,0),IFERROR(VLOOKUP($C611,#REF!,3,0),"")))</f>
        <v/>
      </c>
      <c r="F611" s="45"/>
      <c r="G611" s="45"/>
      <c r="H611" s="45" t="str">
        <f>IF(F611="","",#REF!+#REF!)</f>
        <v/>
      </c>
      <c r="I611" s="53"/>
      <c r="J611" s="53" t="str">
        <f t="shared" si="38"/>
        <v/>
      </c>
      <c r="K611" s="57"/>
    </row>
    <row r="612" spans="1:11">
      <c r="A612" s="30"/>
      <c r="B612" s="30"/>
      <c r="C612" s="31"/>
      <c r="D612" s="32" t="str">
        <f>IF($C612="","",IFERROR(VLOOKUP($C612,#REF!,2,0),IFERROR(VLOOKUP($C612,#REF!,2,0),"")))</f>
        <v/>
      </c>
      <c r="E612" s="33" t="str">
        <f>IF($C612="","",IFERROR(VLOOKUP($C612,#REF!,3,0),IFERROR(VLOOKUP($C612,#REF!,3,0),"")))</f>
        <v/>
      </c>
      <c r="F612" s="45"/>
      <c r="G612" s="45"/>
      <c r="H612" s="45" t="str">
        <f>IF(F612="","",#REF!+#REF!)</f>
        <v/>
      </c>
      <c r="I612" s="53"/>
      <c r="J612" s="53" t="str">
        <f t="shared" si="38"/>
        <v/>
      </c>
      <c r="K612" s="57"/>
    </row>
    <row r="613" spans="1:11">
      <c r="A613" s="30"/>
      <c r="B613" s="30"/>
      <c r="C613" s="31"/>
      <c r="D613" s="32" t="str">
        <f>IF($C613="","",IFERROR(VLOOKUP($C613,#REF!,2,0),IFERROR(VLOOKUP($C613,#REF!,2,0),"")))</f>
        <v/>
      </c>
      <c r="E613" s="33" t="str">
        <f>IF($C613="","",IFERROR(VLOOKUP($C613,#REF!,3,0),IFERROR(VLOOKUP($C613,#REF!,3,0),"")))</f>
        <v/>
      </c>
      <c r="F613" s="45"/>
      <c r="G613" s="45"/>
      <c r="H613" s="45" t="str">
        <f>IF(F613="","",#REF!+#REF!)</f>
        <v/>
      </c>
      <c r="I613" s="53"/>
      <c r="J613" s="53" t="str">
        <f t="shared" si="38"/>
        <v/>
      </c>
      <c r="K613" s="57"/>
    </row>
    <row r="614" spans="1:11">
      <c r="A614" s="30"/>
      <c r="B614" s="30"/>
      <c r="C614" s="31"/>
      <c r="D614" s="32" t="str">
        <f>IF($C614="","",IFERROR(VLOOKUP($C614,#REF!,2,0),IFERROR(VLOOKUP($C614,#REF!,2,0),"")))</f>
        <v/>
      </c>
      <c r="E614" s="33" t="str">
        <f>IF($C614="","",IFERROR(VLOOKUP($C614,#REF!,3,0),IFERROR(VLOOKUP($C614,#REF!,3,0),"")))</f>
        <v/>
      </c>
      <c r="F614" s="45"/>
      <c r="G614" s="45"/>
      <c r="H614" s="45" t="str">
        <f>IF(F614="","",#REF!+#REF!)</f>
        <v/>
      </c>
      <c r="I614" s="53"/>
      <c r="J614" s="53" t="str">
        <f t="shared" si="38"/>
        <v/>
      </c>
      <c r="K614" s="57"/>
    </row>
    <row r="615" spans="1:11">
      <c r="A615" s="30"/>
      <c r="B615" s="30"/>
      <c r="C615" s="31"/>
      <c r="D615" s="32" t="str">
        <f>IF($C615="","",IFERROR(VLOOKUP($C615,#REF!,2,0),IFERROR(VLOOKUP($C615,#REF!,2,0),"")))</f>
        <v/>
      </c>
      <c r="E615" s="33" t="str">
        <f>IF($C615="","",IFERROR(VLOOKUP($C615,#REF!,3,0),IFERROR(VLOOKUP($C615,#REF!,3,0),"")))</f>
        <v/>
      </c>
      <c r="F615" s="45"/>
      <c r="G615" s="45"/>
      <c r="H615" s="45" t="str">
        <f>IF(F615="","",#REF!+#REF!)</f>
        <v/>
      </c>
      <c r="I615" s="53"/>
      <c r="J615" s="53" t="str">
        <f t="shared" si="38"/>
        <v/>
      </c>
      <c r="K615" s="57"/>
    </row>
    <row r="616" spans="1:11">
      <c r="A616" s="30"/>
      <c r="B616" s="30"/>
      <c r="C616" s="31"/>
      <c r="D616" s="32" t="str">
        <f>IF($C616="","",IFERROR(VLOOKUP($C616,#REF!,2,0),IFERROR(VLOOKUP($C616,#REF!,2,0),"")))</f>
        <v/>
      </c>
      <c r="E616" s="33" t="str">
        <f>IF($C616="","",IFERROR(VLOOKUP($C616,#REF!,3,0),IFERROR(VLOOKUP($C616,#REF!,3,0),"")))</f>
        <v/>
      </c>
      <c r="F616" s="45"/>
      <c r="G616" s="45"/>
      <c r="H616" s="45" t="str">
        <f>IF(F616="","",#REF!+#REF!)</f>
        <v/>
      </c>
      <c r="I616" s="53"/>
      <c r="J616" s="53" t="str">
        <f t="shared" si="38"/>
        <v/>
      </c>
      <c r="K616" s="57"/>
    </row>
    <row r="617" spans="1:11">
      <c r="A617" s="30"/>
      <c r="B617" s="30"/>
      <c r="C617" s="31"/>
      <c r="D617" s="32" t="str">
        <f>IF($C617="","",IFERROR(VLOOKUP($C617,#REF!,2,0),IFERROR(VLOOKUP($C617,#REF!,2,0),"")))</f>
        <v/>
      </c>
      <c r="E617" s="33" t="str">
        <f>IF($C617="","",IFERROR(VLOOKUP($C617,#REF!,3,0),IFERROR(VLOOKUP($C617,#REF!,3,0),"")))</f>
        <v/>
      </c>
      <c r="F617" s="45"/>
      <c r="G617" s="45"/>
      <c r="H617" s="45" t="str">
        <f>IF(F617="","",#REF!+#REF!)</f>
        <v/>
      </c>
      <c r="I617" s="53"/>
      <c r="J617" s="53" t="str">
        <f t="shared" si="38"/>
        <v/>
      </c>
      <c r="K617" s="57"/>
    </row>
    <row r="618" spans="1:11">
      <c r="A618" s="30"/>
      <c r="B618" s="30"/>
      <c r="C618" s="31"/>
      <c r="D618" s="32" t="str">
        <f>IF($C618="","",IFERROR(VLOOKUP($C618,#REF!,2,0),IFERROR(VLOOKUP($C618,#REF!,2,0),"")))</f>
        <v/>
      </c>
      <c r="E618" s="33" t="str">
        <f>IF($C618="","",IFERROR(VLOOKUP($C618,#REF!,3,0),IFERROR(VLOOKUP($C618,#REF!,3,0),"")))</f>
        <v/>
      </c>
      <c r="F618" s="45"/>
      <c r="G618" s="45"/>
      <c r="H618" s="45" t="str">
        <f>IF(F618="","",#REF!+#REF!)</f>
        <v/>
      </c>
      <c r="I618" s="53"/>
      <c r="J618" s="53" t="str">
        <f t="shared" si="38"/>
        <v/>
      </c>
      <c r="K618" s="57"/>
    </row>
    <row r="619" spans="1:11">
      <c r="A619" s="30"/>
      <c r="B619" s="30"/>
      <c r="C619" s="31"/>
      <c r="D619" s="32" t="str">
        <f>IF($C619="","",IFERROR(VLOOKUP($C619,#REF!,2,0),IFERROR(VLOOKUP($C619,#REF!,2,0),"")))</f>
        <v/>
      </c>
      <c r="E619" s="33" t="str">
        <f>IF($C619="","",IFERROR(VLOOKUP($C619,#REF!,3,0),IFERROR(VLOOKUP($C619,#REF!,3,0),"")))</f>
        <v/>
      </c>
      <c r="F619" s="45"/>
      <c r="G619" s="45"/>
      <c r="H619" s="45" t="str">
        <f>IF(F619="","",#REF!+#REF!)</f>
        <v/>
      </c>
      <c r="I619" s="53"/>
      <c r="J619" s="53" t="str">
        <f t="shared" si="38"/>
        <v/>
      </c>
      <c r="K619" s="57"/>
    </row>
    <row r="620" spans="1:11">
      <c r="A620" s="30"/>
      <c r="B620" s="30"/>
      <c r="C620" s="31"/>
      <c r="D620" s="32" t="str">
        <f>IF($C620="","",IFERROR(VLOOKUP($C620,#REF!,2,0),IFERROR(VLOOKUP($C620,#REF!,2,0),"")))</f>
        <v/>
      </c>
      <c r="E620" s="33" t="str">
        <f>IF($C620="","",IFERROR(VLOOKUP($C620,#REF!,3,0),IFERROR(VLOOKUP($C620,#REF!,3,0),"")))</f>
        <v/>
      </c>
      <c r="F620" s="45"/>
      <c r="G620" s="45"/>
      <c r="H620" s="45" t="str">
        <f>IF(F620="","",#REF!+#REF!)</f>
        <v/>
      </c>
      <c r="I620" s="53"/>
      <c r="J620" s="53" t="str">
        <f t="shared" si="38"/>
        <v/>
      </c>
      <c r="K620" s="57"/>
    </row>
    <row r="621" spans="1:11">
      <c r="A621" s="30"/>
      <c r="B621" s="30"/>
      <c r="C621" s="31"/>
      <c r="D621" s="32" t="str">
        <f>IF($C621="","",IFERROR(VLOOKUP($C621,#REF!,2,0),IFERROR(VLOOKUP($C621,#REF!,2,0),"")))</f>
        <v/>
      </c>
      <c r="E621" s="33" t="str">
        <f>IF($C621="","",IFERROR(VLOOKUP($C621,#REF!,3,0),IFERROR(VLOOKUP($C621,#REF!,3,0),"")))</f>
        <v/>
      </c>
      <c r="F621" s="45"/>
      <c r="G621" s="45"/>
      <c r="H621" s="45" t="str">
        <f>IF(F621="","",#REF!+#REF!)</f>
        <v/>
      </c>
      <c r="I621" s="53"/>
      <c r="J621" s="53" t="str">
        <f t="shared" si="38"/>
        <v/>
      </c>
      <c r="K621" s="57"/>
    </row>
    <row r="622" spans="1:11">
      <c r="A622" s="30"/>
      <c r="B622" s="30"/>
      <c r="C622" s="31"/>
      <c r="D622" s="32" t="str">
        <f>IF($C622="","",IFERROR(VLOOKUP($C622,#REF!,2,0),IFERROR(VLOOKUP($C622,#REF!,2,0),"")))</f>
        <v/>
      </c>
      <c r="E622" s="33" t="str">
        <f>IF($C622="","",IFERROR(VLOOKUP($C622,#REF!,3,0),IFERROR(VLOOKUP($C622,#REF!,3,0),"")))</f>
        <v/>
      </c>
      <c r="F622" s="45"/>
      <c r="G622" s="45"/>
      <c r="H622" s="45" t="str">
        <f>IF(F622="","",#REF!+#REF!)</f>
        <v/>
      </c>
      <c r="I622" s="53"/>
      <c r="J622" s="53" t="str">
        <f t="shared" si="38"/>
        <v/>
      </c>
      <c r="K622" s="57"/>
    </row>
    <row r="623" spans="1:11">
      <c r="A623" s="30"/>
      <c r="B623" s="30"/>
      <c r="C623" s="31"/>
      <c r="D623" s="32" t="str">
        <f>IF($C623="","",IFERROR(VLOOKUP($C623,#REF!,2,0),IFERROR(VLOOKUP($C623,#REF!,2,0),"")))</f>
        <v/>
      </c>
      <c r="E623" s="33" t="str">
        <f>IF($C623="","",IFERROR(VLOOKUP($C623,#REF!,3,0),IFERROR(VLOOKUP($C623,#REF!,3,0),"")))</f>
        <v/>
      </c>
      <c r="F623" s="45"/>
      <c r="G623" s="45"/>
      <c r="H623" s="45" t="str">
        <f>IF(F623="","",#REF!+#REF!)</f>
        <v/>
      </c>
      <c r="I623" s="53"/>
      <c r="J623" s="53" t="str">
        <f t="shared" si="38"/>
        <v/>
      </c>
      <c r="K623" s="57"/>
    </row>
    <row r="624" spans="1:11">
      <c r="A624" s="30"/>
      <c r="B624" s="30"/>
      <c r="C624" s="31"/>
      <c r="D624" s="32" t="str">
        <f>IF($C624="","",IFERROR(VLOOKUP($C624,#REF!,2,0),IFERROR(VLOOKUP($C624,#REF!,2,0),"")))</f>
        <v/>
      </c>
      <c r="E624" s="33" t="str">
        <f>IF($C624="","",IFERROR(VLOOKUP($C624,#REF!,3,0),IFERROR(VLOOKUP($C624,#REF!,3,0),"")))</f>
        <v/>
      </c>
      <c r="F624" s="45"/>
      <c r="G624" s="45"/>
      <c r="H624" s="45" t="str">
        <f>IF(F624="","",#REF!+#REF!)</f>
        <v/>
      </c>
      <c r="I624" s="53"/>
      <c r="J624" s="53" t="str">
        <f t="shared" si="38"/>
        <v/>
      </c>
      <c r="K624" s="57"/>
    </row>
    <row r="625" spans="1:11">
      <c r="A625" s="30"/>
      <c r="B625" s="30"/>
      <c r="C625" s="31"/>
      <c r="D625" s="32" t="str">
        <f>IF($C625="","",IFERROR(VLOOKUP($C625,#REF!,2,0),IFERROR(VLOOKUP($C625,#REF!,2,0),"")))</f>
        <v/>
      </c>
      <c r="E625" s="33" t="str">
        <f>IF($C625="","",IFERROR(VLOOKUP($C625,#REF!,3,0),IFERROR(VLOOKUP($C625,#REF!,3,0),"")))</f>
        <v/>
      </c>
      <c r="F625" s="45"/>
      <c r="G625" s="45"/>
      <c r="H625" s="45" t="str">
        <f>IF(F625="","",#REF!+#REF!)</f>
        <v/>
      </c>
      <c r="I625" s="53"/>
      <c r="J625" s="53" t="str">
        <f t="shared" si="38"/>
        <v/>
      </c>
      <c r="K625" s="57"/>
    </row>
    <row r="626" spans="1:11">
      <c r="A626" s="30"/>
      <c r="B626" s="30"/>
      <c r="C626" s="31"/>
      <c r="D626" s="32" t="str">
        <f>IF($C626="","",IFERROR(VLOOKUP($C626,#REF!,2,0),IFERROR(VLOOKUP($C626,#REF!,2,0),"")))</f>
        <v/>
      </c>
      <c r="E626" s="33" t="str">
        <f>IF($C626="","",IFERROR(VLOOKUP($C626,#REF!,3,0),IFERROR(VLOOKUP($C626,#REF!,3,0),"")))</f>
        <v/>
      </c>
      <c r="F626" s="45"/>
      <c r="G626" s="45"/>
      <c r="H626" s="45" t="str">
        <f>IF(F626="","",#REF!+#REF!)</f>
        <v/>
      </c>
      <c r="I626" s="53"/>
      <c r="J626" s="53" t="str">
        <f t="shared" si="38"/>
        <v/>
      </c>
      <c r="K626" s="57"/>
    </row>
    <row r="627" spans="1:11">
      <c r="A627" s="30"/>
      <c r="B627" s="30"/>
      <c r="C627" s="31"/>
      <c r="D627" s="32" t="str">
        <f>IF($C627="","",IFERROR(VLOOKUP($C627,#REF!,2,0),IFERROR(VLOOKUP($C627,#REF!,2,0),"")))</f>
        <v/>
      </c>
      <c r="E627" s="33" t="str">
        <f>IF($C627="","",IFERROR(VLOOKUP($C627,#REF!,3,0),IFERROR(VLOOKUP($C627,#REF!,3,0),"")))</f>
        <v/>
      </c>
      <c r="F627" s="45"/>
      <c r="G627" s="45"/>
      <c r="H627" s="45" t="str">
        <f>IF(F627="","",#REF!+#REF!)</f>
        <v/>
      </c>
      <c r="I627" s="53"/>
      <c r="J627" s="53" t="str">
        <f t="shared" si="38"/>
        <v/>
      </c>
      <c r="K627" s="57"/>
    </row>
    <row r="628" spans="1:11">
      <c r="A628" s="30"/>
      <c r="B628" s="30"/>
      <c r="C628" s="31"/>
      <c r="D628" s="32" t="str">
        <f>IF($C628="","",IFERROR(VLOOKUP($C628,#REF!,2,0),IFERROR(VLOOKUP($C628,#REF!,2,0),"")))</f>
        <v/>
      </c>
      <c r="E628" s="33" t="str">
        <f>IF($C628="","",IFERROR(VLOOKUP($C628,#REF!,3,0),IFERROR(VLOOKUP($C628,#REF!,3,0),"")))</f>
        <v/>
      </c>
      <c r="F628" s="45"/>
      <c r="G628" s="45"/>
      <c r="H628" s="45" t="str">
        <f>IF(F628="","",#REF!+#REF!)</f>
        <v/>
      </c>
      <c r="I628" s="53"/>
      <c r="J628" s="53" t="str">
        <f t="shared" si="38"/>
        <v/>
      </c>
      <c r="K628" s="57"/>
    </row>
    <row r="629" spans="1:11">
      <c r="A629" s="30"/>
      <c r="B629" s="30"/>
      <c r="C629" s="31"/>
      <c r="D629" s="32" t="str">
        <f>IF($C629="","",IFERROR(VLOOKUP($C629,#REF!,2,0),IFERROR(VLOOKUP($C629,#REF!,2,0),"")))</f>
        <v/>
      </c>
      <c r="E629" s="33" t="str">
        <f>IF($C629="","",IFERROR(VLOOKUP($C629,#REF!,3,0),IFERROR(VLOOKUP($C629,#REF!,3,0),"")))</f>
        <v/>
      </c>
      <c r="F629" s="45"/>
      <c r="G629" s="45"/>
      <c r="H629" s="45" t="str">
        <f>IF(F629="","",#REF!+#REF!)</f>
        <v/>
      </c>
      <c r="I629" s="53"/>
      <c r="J629" s="53" t="str">
        <f t="shared" si="38"/>
        <v/>
      </c>
      <c r="K629" s="57"/>
    </row>
    <row r="630" spans="1:11">
      <c r="A630" s="30"/>
      <c r="B630" s="30"/>
      <c r="C630" s="31"/>
      <c r="D630" s="32" t="str">
        <f>IF($C630="","",IFERROR(VLOOKUP($C630,#REF!,2,0),IFERROR(VLOOKUP($C630,#REF!,2,0),"")))</f>
        <v/>
      </c>
      <c r="E630" s="33" t="str">
        <f>IF($C630="","",IFERROR(VLOOKUP($C630,#REF!,3,0),IFERROR(VLOOKUP($C630,#REF!,3,0),"")))</f>
        <v/>
      </c>
      <c r="F630" s="45"/>
      <c r="G630" s="45"/>
      <c r="H630" s="45" t="str">
        <f>IF(F630="","",#REF!+#REF!)</f>
        <v/>
      </c>
      <c r="I630" s="53"/>
      <c r="J630" s="53" t="str">
        <f t="shared" si="38"/>
        <v/>
      </c>
      <c r="K630" s="57"/>
    </row>
    <row r="631" spans="1:11">
      <c r="A631" s="30"/>
      <c r="B631" s="30"/>
      <c r="C631" s="31"/>
      <c r="D631" s="32" t="str">
        <f>IF($C631="","",IFERROR(VLOOKUP($C631,#REF!,2,0),IFERROR(VLOOKUP($C631,#REF!,2,0),"")))</f>
        <v/>
      </c>
      <c r="E631" s="33" t="str">
        <f>IF($C631="","",IFERROR(VLOOKUP($C631,#REF!,3,0),IFERROR(VLOOKUP($C631,#REF!,3,0),"")))</f>
        <v/>
      </c>
      <c r="F631" s="45"/>
      <c r="G631" s="45"/>
      <c r="H631" s="45" t="str">
        <f>IF(F631="","",#REF!+#REF!)</f>
        <v/>
      </c>
      <c r="I631" s="53"/>
      <c r="J631" s="53" t="str">
        <f t="shared" si="38"/>
        <v/>
      </c>
      <c r="K631" s="57"/>
    </row>
    <row r="632" spans="1:11">
      <c r="A632" s="30"/>
      <c r="B632" s="30"/>
      <c r="C632" s="31"/>
      <c r="D632" s="32" t="str">
        <f>IF($C632="","",IFERROR(VLOOKUP($C632,#REF!,2,0),IFERROR(VLOOKUP($C632,#REF!,2,0),"")))</f>
        <v/>
      </c>
      <c r="E632" s="33" t="str">
        <f>IF($C632="","",IFERROR(VLOOKUP($C632,#REF!,3,0),IFERROR(VLOOKUP($C632,#REF!,3,0),"")))</f>
        <v/>
      </c>
      <c r="F632" s="45"/>
      <c r="G632" s="45"/>
      <c r="H632" s="45" t="str">
        <f>IF(F632="","",#REF!+#REF!)</f>
        <v/>
      </c>
      <c r="I632" s="53"/>
      <c r="J632" s="53" t="str">
        <f t="shared" si="38"/>
        <v/>
      </c>
      <c r="K632" s="57"/>
    </row>
    <row r="633" spans="1:11">
      <c r="A633" s="30"/>
      <c r="B633" s="30"/>
      <c r="C633" s="31"/>
      <c r="D633" s="32" t="str">
        <f>IF($C633="","",IFERROR(VLOOKUP($C633,#REF!,2,0),IFERROR(VLOOKUP($C633,#REF!,2,0),"")))</f>
        <v/>
      </c>
      <c r="E633" s="33" t="str">
        <f>IF($C633="","",IFERROR(VLOOKUP($C633,#REF!,3,0),IFERROR(VLOOKUP($C633,#REF!,3,0),"")))</f>
        <v/>
      </c>
      <c r="F633" s="45"/>
      <c r="G633" s="45"/>
      <c r="H633" s="45" t="str">
        <f>IF(F633="","",#REF!+#REF!)</f>
        <v/>
      </c>
      <c r="I633" s="53"/>
      <c r="J633" s="53" t="str">
        <f t="shared" si="38"/>
        <v/>
      </c>
      <c r="K633" s="57"/>
    </row>
    <row r="634" spans="1:11">
      <c r="A634" s="30"/>
      <c r="B634" s="30"/>
      <c r="C634" s="31"/>
      <c r="D634" s="32" t="str">
        <f>IF($C634="","",IFERROR(VLOOKUP($C634,#REF!,2,0),IFERROR(VLOOKUP($C634,#REF!,2,0),"")))</f>
        <v/>
      </c>
      <c r="E634" s="33" t="str">
        <f>IF($C634="","",IFERROR(VLOOKUP($C634,#REF!,3,0),IFERROR(VLOOKUP($C634,#REF!,3,0),"")))</f>
        <v/>
      </c>
      <c r="F634" s="45"/>
      <c r="G634" s="45"/>
      <c r="H634" s="45" t="str">
        <f>IF(F634="","",#REF!+#REF!)</f>
        <v/>
      </c>
      <c r="I634" s="53"/>
      <c r="J634" s="53" t="str">
        <f t="shared" si="38"/>
        <v/>
      </c>
      <c r="K634" s="57"/>
    </row>
    <row r="635" spans="1:11">
      <c r="A635" s="30"/>
      <c r="B635" s="30"/>
      <c r="C635" s="31"/>
      <c r="D635" s="32" t="str">
        <f>IF($C635="","",IFERROR(VLOOKUP($C635,#REF!,2,0),IFERROR(VLOOKUP($C635,#REF!,2,0),"")))</f>
        <v/>
      </c>
      <c r="E635" s="33" t="str">
        <f>IF($C635="","",IFERROR(VLOOKUP($C635,#REF!,3,0),IFERROR(VLOOKUP($C635,#REF!,3,0),"")))</f>
        <v/>
      </c>
      <c r="F635" s="45"/>
      <c r="G635" s="45"/>
      <c r="H635" s="45" t="str">
        <f>IF(F635="","",#REF!+#REF!)</f>
        <v/>
      </c>
      <c r="I635" s="53"/>
      <c r="J635" s="53" t="str">
        <f t="shared" si="38"/>
        <v/>
      </c>
      <c r="K635" s="57"/>
    </row>
    <row r="636" spans="1:11">
      <c r="A636" s="30"/>
      <c r="B636" s="30"/>
      <c r="C636" s="31"/>
      <c r="D636" s="32" t="str">
        <f>IF($C636="","",IFERROR(VLOOKUP($C636,#REF!,2,0),IFERROR(VLOOKUP($C636,#REF!,2,0),"")))</f>
        <v/>
      </c>
      <c r="E636" s="33" t="str">
        <f>IF($C636="","",IFERROR(VLOOKUP($C636,#REF!,3,0),IFERROR(VLOOKUP($C636,#REF!,3,0),"")))</f>
        <v/>
      </c>
      <c r="F636" s="45"/>
      <c r="G636" s="45"/>
      <c r="H636" s="45" t="str">
        <f>IF(F636="","",#REF!+#REF!)</f>
        <v/>
      </c>
      <c r="I636" s="53"/>
      <c r="J636" s="53" t="str">
        <f t="shared" si="38"/>
        <v/>
      </c>
      <c r="K636" s="57"/>
    </row>
    <row r="637" spans="1:11">
      <c r="A637" s="30"/>
      <c r="B637" s="30"/>
      <c r="C637" s="31"/>
      <c r="D637" s="32" t="str">
        <f>IF($C637="","",IFERROR(VLOOKUP($C637,#REF!,2,0),IFERROR(VLOOKUP($C637,#REF!,2,0),"")))</f>
        <v/>
      </c>
      <c r="E637" s="33" t="str">
        <f>IF($C637="","",IFERROR(VLOOKUP($C637,#REF!,3,0),IFERROR(VLOOKUP($C637,#REF!,3,0),"")))</f>
        <v/>
      </c>
      <c r="F637" s="45"/>
      <c r="G637" s="45"/>
      <c r="H637" s="45" t="str">
        <f>IF(F637="","",#REF!+#REF!)</f>
        <v/>
      </c>
      <c r="I637" s="53"/>
      <c r="J637" s="53" t="str">
        <f t="shared" si="38"/>
        <v/>
      </c>
      <c r="K637" s="57"/>
    </row>
    <row r="638" spans="1:11">
      <c r="A638" s="30"/>
      <c r="B638" s="30"/>
      <c r="C638" s="31"/>
      <c r="D638" s="32" t="str">
        <f>IF($C638="","",IFERROR(VLOOKUP($C638,#REF!,2,0),IFERROR(VLOOKUP($C638,#REF!,2,0),"")))</f>
        <v/>
      </c>
      <c r="E638" s="33" t="str">
        <f>IF($C638="","",IFERROR(VLOOKUP($C638,#REF!,3,0),IFERROR(VLOOKUP($C638,#REF!,3,0),"")))</f>
        <v/>
      </c>
      <c r="F638" s="45"/>
      <c r="G638" s="45"/>
      <c r="H638" s="45" t="str">
        <f>IF(F638="","",#REF!+#REF!)</f>
        <v/>
      </c>
      <c r="I638" s="53"/>
      <c r="J638" s="53" t="str">
        <f t="shared" si="38"/>
        <v/>
      </c>
      <c r="K638" s="57"/>
    </row>
    <row r="639" spans="1:11">
      <c r="A639" s="30"/>
      <c r="B639" s="30"/>
      <c r="C639" s="31"/>
      <c r="D639" s="32" t="str">
        <f>IF($C639="","",IFERROR(VLOOKUP($C639,#REF!,2,0),IFERROR(VLOOKUP($C639,#REF!,2,0),"")))</f>
        <v/>
      </c>
      <c r="E639" s="33" t="str">
        <f>IF($C639="","",IFERROR(VLOOKUP($C639,#REF!,3,0),IFERROR(VLOOKUP($C639,#REF!,3,0),"")))</f>
        <v/>
      </c>
      <c r="F639" s="45"/>
      <c r="G639" s="45"/>
      <c r="H639" s="45" t="str">
        <f>IF(F639="","",#REF!+#REF!)</f>
        <v/>
      </c>
      <c r="I639" s="53"/>
      <c r="J639" s="53" t="str">
        <f t="shared" si="38"/>
        <v/>
      </c>
      <c r="K639" s="57"/>
    </row>
    <row r="640" spans="1:11">
      <c r="A640" s="30"/>
      <c r="B640" s="30"/>
      <c r="C640" s="31"/>
      <c r="D640" s="32" t="str">
        <f>IF($C640="","",IFERROR(VLOOKUP($C640,#REF!,2,0),IFERROR(VLOOKUP($C640,#REF!,2,0),"")))</f>
        <v/>
      </c>
      <c r="E640" s="33" t="str">
        <f>IF($C640="","",IFERROR(VLOOKUP($C640,#REF!,3,0),IFERROR(VLOOKUP($C640,#REF!,3,0),"")))</f>
        <v/>
      </c>
      <c r="F640" s="45"/>
      <c r="G640" s="45"/>
      <c r="H640" s="45" t="str">
        <f>IF(F640="","",#REF!+#REF!)</f>
        <v/>
      </c>
      <c r="I640" s="53"/>
      <c r="J640" s="53" t="str">
        <f t="shared" si="38"/>
        <v/>
      </c>
      <c r="K640" s="57"/>
    </row>
    <row r="641" spans="1:11">
      <c r="A641" s="30"/>
      <c r="B641" s="30"/>
      <c r="C641" s="31"/>
      <c r="D641" s="32" t="str">
        <f>IF($C641="","",IFERROR(VLOOKUP($C641,#REF!,2,0),IFERROR(VLOOKUP($C641,#REF!,2,0),"")))</f>
        <v/>
      </c>
      <c r="E641" s="33" t="str">
        <f>IF($C641="","",IFERROR(VLOOKUP($C641,#REF!,3,0),IFERROR(VLOOKUP($C641,#REF!,3,0),"")))</f>
        <v/>
      </c>
      <c r="F641" s="45"/>
      <c r="G641" s="45"/>
      <c r="H641" s="45" t="str">
        <f>IF(F641="","",#REF!+#REF!)</f>
        <v/>
      </c>
      <c r="I641" s="53"/>
      <c r="J641" s="53" t="str">
        <f t="shared" si="38"/>
        <v/>
      </c>
      <c r="K641" s="57"/>
    </row>
    <row r="642" spans="1:11">
      <c r="A642" s="30"/>
      <c r="B642" s="30"/>
      <c r="C642" s="31"/>
      <c r="D642" s="32" t="str">
        <f>IF($C642="","",IFERROR(VLOOKUP($C642,#REF!,2,0),IFERROR(VLOOKUP($C642,#REF!,2,0),"")))</f>
        <v/>
      </c>
      <c r="E642" s="33" t="str">
        <f>IF($C642="","",IFERROR(VLOOKUP($C642,#REF!,3,0),IFERROR(VLOOKUP($C642,#REF!,3,0),"")))</f>
        <v/>
      </c>
      <c r="F642" s="45"/>
      <c r="G642" s="45"/>
      <c r="H642" s="45" t="str">
        <f>IF(F642="","",#REF!+#REF!)</f>
        <v/>
      </c>
      <c r="I642" s="53"/>
      <c r="J642" s="53" t="str">
        <f t="shared" si="38"/>
        <v/>
      </c>
      <c r="K642" s="57"/>
    </row>
    <row r="643" spans="1:11">
      <c r="A643" s="30"/>
      <c r="B643" s="30"/>
      <c r="C643" s="31"/>
      <c r="D643" s="32" t="str">
        <f>IF($C643="","",IFERROR(VLOOKUP($C643,#REF!,2,0),IFERROR(VLOOKUP($C643,#REF!,2,0),"")))</f>
        <v/>
      </c>
      <c r="E643" s="33" t="str">
        <f>IF($C643="","",IFERROR(VLOOKUP($C643,#REF!,3,0),IFERROR(VLOOKUP($C643,#REF!,3,0),"")))</f>
        <v/>
      </c>
      <c r="F643" s="45"/>
      <c r="G643" s="45"/>
      <c r="H643" s="45" t="str">
        <f>IF(F643="","",#REF!+#REF!)</f>
        <v/>
      </c>
      <c r="I643" s="53"/>
      <c r="J643" s="53" t="str">
        <f t="shared" si="38"/>
        <v/>
      </c>
      <c r="K643" s="57"/>
    </row>
    <row r="644" spans="1:11">
      <c r="A644" s="30"/>
      <c r="B644" s="30"/>
      <c r="C644" s="31"/>
      <c r="D644" s="32" t="str">
        <f>IF($C644="","",IFERROR(VLOOKUP($C644,#REF!,2,0),IFERROR(VLOOKUP($C644,#REF!,2,0),"")))</f>
        <v/>
      </c>
      <c r="E644" s="33" t="str">
        <f>IF($C644="","",IFERROR(VLOOKUP($C644,#REF!,3,0),IFERROR(VLOOKUP($C644,#REF!,3,0),"")))</f>
        <v/>
      </c>
      <c r="F644" s="45"/>
      <c r="G644" s="45"/>
      <c r="H644" s="45" t="str">
        <f>IF(F644="","",#REF!+#REF!)</f>
        <v/>
      </c>
      <c r="I644" s="53"/>
      <c r="J644" s="53" t="str">
        <f t="shared" si="38"/>
        <v/>
      </c>
      <c r="K644" s="57"/>
    </row>
    <row r="645" spans="1:11">
      <c r="A645" s="30"/>
      <c r="B645" s="30"/>
      <c r="C645" s="31"/>
      <c r="D645" s="32" t="str">
        <f>IF($C645="","",IFERROR(VLOOKUP($C645,#REF!,2,0),IFERROR(VLOOKUP($C645,#REF!,2,0),"")))</f>
        <v/>
      </c>
      <c r="E645" s="33" t="str">
        <f>IF($C645="","",IFERROR(VLOOKUP($C645,#REF!,3,0),IFERROR(VLOOKUP($C645,#REF!,3,0),"")))</f>
        <v/>
      </c>
      <c r="F645" s="45"/>
      <c r="G645" s="45"/>
      <c r="H645" s="45" t="str">
        <f>IF(F645="","",#REF!+#REF!)</f>
        <v/>
      </c>
      <c r="I645" s="53"/>
      <c r="J645" s="53" t="str">
        <f t="shared" si="38"/>
        <v/>
      </c>
      <c r="K645" s="57"/>
    </row>
    <row r="646" spans="1:11">
      <c r="A646" s="30"/>
      <c r="B646" s="30"/>
      <c r="C646" s="31"/>
      <c r="D646" s="32" t="str">
        <f>IF($C646="","",IFERROR(VLOOKUP($C646,#REF!,2,0),IFERROR(VLOOKUP($C646,#REF!,2,0),"")))</f>
        <v/>
      </c>
      <c r="E646" s="33" t="str">
        <f>IF($C646="","",IFERROR(VLOOKUP($C646,#REF!,3,0),IFERROR(VLOOKUP($C646,#REF!,3,0),"")))</f>
        <v/>
      </c>
      <c r="F646" s="45"/>
      <c r="G646" s="45"/>
      <c r="H646" s="45" t="str">
        <f>IF(F646="","",#REF!+#REF!)</f>
        <v/>
      </c>
      <c r="I646" s="53"/>
      <c r="J646" s="53" t="str">
        <f t="shared" si="38"/>
        <v/>
      </c>
      <c r="K646" s="57"/>
    </row>
    <row r="647" spans="1:11">
      <c r="A647" s="30"/>
      <c r="B647" s="30"/>
      <c r="C647" s="31"/>
      <c r="D647" s="32" t="str">
        <f>IF($C647="","",IFERROR(VLOOKUP($C647,#REF!,2,0),IFERROR(VLOOKUP($C647,#REF!,2,0),"")))</f>
        <v/>
      </c>
      <c r="E647" s="33" t="str">
        <f>IF($C647="","",IFERROR(VLOOKUP($C647,#REF!,3,0),IFERROR(VLOOKUP($C647,#REF!,3,0),"")))</f>
        <v/>
      </c>
      <c r="F647" s="45"/>
      <c r="G647" s="45"/>
      <c r="H647" s="45" t="str">
        <f>IF(F647="","",#REF!+#REF!)</f>
        <v/>
      </c>
      <c r="I647" s="53"/>
      <c r="J647" s="53" t="str">
        <f t="shared" si="38"/>
        <v/>
      </c>
      <c r="K647" s="57"/>
    </row>
    <row r="648" spans="1:11">
      <c r="A648" s="30"/>
      <c r="B648" s="30"/>
      <c r="C648" s="31"/>
      <c r="D648" s="32" t="str">
        <f>IF($C648="","",IFERROR(VLOOKUP($C648,#REF!,2,0),IFERROR(VLOOKUP($C648,#REF!,2,0),"")))</f>
        <v/>
      </c>
      <c r="E648" s="33" t="str">
        <f>IF($C648="","",IFERROR(VLOOKUP($C648,#REF!,3,0),IFERROR(VLOOKUP($C648,#REF!,3,0),"")))</f>
        <v/>
      </c>
      <c r="F648" s="45"/>
      <c r="G648" s="45"/>
      <c r="H648" s="45" t="str">
        <f>IF(F648="","",#REF!+#REF!)</f>
        <v/>
      </c>
      <c r="I648" s="53"/>
      <c r="J648" s="53" t="str">
        <f t="shared" si="38"/>
        <v/>
      </c>
      <c r="K648" s="57"/>
    </row>
    <row r="649" spans="1:11">
      <c r="A649" s="30"/>
      <c r="B649" s="30"/>
      <c r="C649" s="31"/>
      <c r="D649" s="32" t="str">
        <f>IF($C649="","",IFERROR(VLOOKUP($C649,#REF!,2,0),IFERROR(VLOOKUP($C649,#REF!,2,0),"")))</f>
        <v/>
      </c>
      <c r="E649" s="33" t="str">
        <f>IF($C649="","",IFERROR(VLOOKUP($C649,#REF!,3,0),IFERROR(VLOOKUP($C649,#REF!,3,0),"")))</f>
        <v/>
      </c>
      <c r="F649" s="45"/>
      <c r="G649" s="45"/>
      <c r="H649" s="45" t="str">
        <f>IF(F649="","",#REF!+#REF!)</f>
        <v/>
      </c>
      <c r="I649" s="53"/>
      <c r="J649" s="53" t="str">
        <f t="shared" si="38"/>
        <v/>
      </c>
      <c r="K649" s="57"/>
    </row>
    <row r="650" spans="1:11">
      <c r="A650" s="30"/>
      <c r="B650" s="30"/>
      <c r="C650" s="31"/>
      <c r="D650" s="32" t="str">
        <f>IF($C650="","",IFERROR(VLOOKUP($C650,#REF!,2,0),IFERROR(VLOOKUP($C650,#REF!,2,0),"")))</f>
        <v/>
      </c>
      <c r="E650" s="33" t="str">
        <f>IF($C650="","",IFERROR(VLOOKUP($C650,#REF!,3,0),IFERROR(VLOOKUP($C650,#REF!,3,0),"")))</f>
        <v/>
      </c>
      <c r="F650" s="45"/>
      <c r="G650" s="45"/>
      <c r="H650" s="45" t="str">
        <f>IF(F650="","",#REF!+#REF!)</f>
        <v/>
      </c>
      <c r="I650" s="53"/>
      <c r="J650" s="53" t="str">
        <f t="shared" si="38"/>
        <v/>
      </c>
      <c r="K650" s="57"/>
    </row>
    <row r="651" spans="1:11">
      <c r="A651" s="30"/>
      <c r="B651" s="30"/>
      <c r="C651" s="31"/>
      <c r="D651" s="32" t="str">
        <f>IF($C651="","",IFERROR(VLOOKUP($C651,#REF!,2,0),IFERROR(VLOOKUP($C651,#REF!,2,0),"")))</f>
        <v/>
      </c>
      <c r="E651" s="33" t="str">
        <f>IF($C651="","",IFERROR(VLOOKUP($C651,#REF!,3,0),IFERROR(VLOOKUP($C651,#REF!,3,0),"")))</f>
        <v/>
      </c>
      <c r="F651" s="45"/>
      <c r="G651" s="45"/>
      <c r="H651" s="45" t="str">
        <f>IF(F651="","",#REF!+#REF!)</f>
        <v/>
      </c>
      <c r="I651" s="53"/>
      <c r="J651" s="53" t="str">
        <f t="shared" si="38"/>
        <v/>
      </c>
      <c r="K651" s="57"/>
    </row>
    <row r="652" spans="1:11">
      <c r="A652" s="30"/>
      <c r="B652" s="30"/>
      <c r="C652" s="31"/>
      <c r="D652" s="32" t="str">
        <f>IF($C652="","",IFERROR(VLOOKUP($C652,#REF!,2,0),IFERROR(VLOOKUP($C652,#REF!,2,0),"")))</f>
        <v/>
      </c>
      <c r="E652" s="33" t="str">
        <f>IF($C652="","",IFERROR(VLOOKUP($C652,#REF!,3,0),IFERROR(VLOOKUP($C652,#REF!,3,0),"")))</f>
        <v/>
      </c>
      <c r="F652" s="45"/>
      <c r="G652" s="45"/>
      <c r="H652" s="45" t="str">
        <f>IF(F652="","",#REF!+#REF!)</f>
        <v/>
      </c>
      <c r="I652" s="53"/>
      <c r="J652" s="53" t="str">
        <f t="shared" si="38"/>
        <v/>
      </c>
      <c r="K652" s="57"/>
    </row>
    <row r="653" spans="1:11">
      <c r="A653" s="30"/>
      <c r="B653" s="30"/>
      <c r="C653" s="31"/>
      <c r="D653" s="32" t="str">
        <f>IF($C653="","",IFERROR(VLOOKUP($C653,#REF!,2,0),IFERROR(VLOOKUP($C653,#REF!,2,0),"")))</f>
        <v/>
      </c>
      <c r="E653" s="33" t="str">
        <f>IF($C653="","",IFERROR(VLOOKUP($C653,#REF!,3,0),IFERROR(VLOOKUP($C653,#REF!,3,0),"")))</f>
        <v/>
      </c>
      <c r="F653" s="45"/>
      <c r="G653" s="45"/>
      <c r="H653" s="45" t="str">
        <f>IF(F653="","",#REF!+#REF!)</f>
        <v/>
      </c>
      <c r="I653" s="53"/>
      <c r="J653" s="53" t="str">
        <f t="shared" si="38"/>
        <v/>
      </c>
      <c r="K653" s="57"/>
    </row>
    <row r="654" spans="1:11">
      <c r="A654" s="30"/>
      <c r="B654" s="30"/>
      <c r="C654" s="31"/>
      <c r="D654" s="32" t="str">
        <f>IF($C654="","",IFERROR(VLOOKUP($C654,#REF!,2,0),IFERROR(VLOOKUP($C654,#REF!,2,0),"")))</f>
        <v/>
      </c>
      <c r="E654" s="33" t="str">
        <f>IF($C654="","",IFERROR(VLOOKUP($C654,#REF!,3,0),IFERROR(VLOOKUP($C654,#REF!,3,0),"")))</f>
        <v/>
      </c>
      <c r="F654" s="45"/>
      <c r="G654" s="45"/>
      <c r="H654" s="45" t="str">
        <f>IF(F654="","",#REF!+#REF!)</f>
        <v/>
      </c>
      <c r="I654" s="53"/>
      <c r="J654" s="53" t="str">
        <f t="shared" si="38"/>
        <v/>
      </c>
      <c r="K654" s="57"/>
    </row>
    <row r="655" spans="1:11">
      <c r="A655" s="30"/>
      <c r="B655" s="30"/>
      <c r="C655" s="31"/>
      <c r="D655" s="32" t="str">
        <f>IF($C655="","",IFERROR(VLOOKUP($C655,#REF!,2,0),IFERROR(VLOOKUP($C655,#REF!,2,0),"")))</f>
        <v/>
      </c>
      <c r="E655" s="33" t="str">
        <f>IF($C655="","",IFERROR(VLOOKUP($C655,#REF!,3,0),IFERROR(VLOOKUP($C655,#REF!,3,0),"")))</f>
        <v/>
      </c>
      <c r="F655" s="45"/>
      <c r="G655" s="45"/>
      <c r="H655" s="45" t="str">
        <f>IF(F655="","",#REF!+#REF!)</f>
        <v/>
      </c>
      <c r="I655" s="53"/>
      <c r="J655" s="53" t="str">
        <f t="shared" si="38"/>
        <v/>
      </c>
      <c r="K655" s="57"/>
    </row>
    <row r="656" spans="1:11">
      <c r="A656" s="30"/>
      <c r="B656" s="30"/>
      <c r="C656" s="31"/>
      <c r="D656" s="32" t="str">
        <f>IF($C656="","",IFERROR(VLOOKUP($C656,#REF!,2,0),IFERROR(VLOOKUP($C656,#REF!,2,0),"")))</f>
        <v/>
      </c>
      <c r="E656" s="33" t="str">
        <f>IF($C656="","",IFERROR(VLOOKUP($C656,#REF!,3,0),IFERROR(VLOOKUP($C656,#REF!,3,0),"")))</f>
        <v/>
      </c>
      <c r="F656" s="45"/>
      <c r="G656" s="45"/>
      <c r="H656" s="45" t="str">
        <f>IF(F656="","",#REF!+#REF!)</f>
        <v/>
      </c>
      <c r="I656" s="53"/>
      <c r="J656" s="53" t="str">
        <f t="shared" ref="J656:J719" si="39">IF(F656="","",ROUND((F656*H656),2))</f>
        <v/>
      </c>
      <c r="K656" s="57"/>
    </row>
    <row r="657" spans="1:11">
      <c r="A657" s="30"/>
      <c r="B657" s="30"/>
      <c r="C657" s="31"/>
      <c r="D657" s="32" t="str">
        <f>IF($C657="","",IFERROR(VLOOKUP($C657,#REF!,2,0),IFERROR(VLOOKUP($C657,#REF!,2,0),"")))</f>
        <v/>
      </c>
      <c r="E657" s="33" t="str">
        <f>IF($C657="","",IFERROR(VLOOKUP($C657,#REF!,3,0),IFERROR(VLOOKUP($C657,#REF!,3,0),"")))</f>
        <v/>
      </c>
      <c r="F657" s="45"/>
      <c r="G657" s="45"/>
      <c r="H657" s="45" t="str">
        <f>IF(F657="","",#REF!+#REF!)</f>
        <v/>
      </c>
      <c r="I657" s="53"/>
      <c r="J657" s="53" t="str">
        <f t="shared" si="39"/>
        <v/>
      </c>
      <c r="K657" s="57"/>
    </row>
    <row r="658" spans="1:11">
      <c r="A658" s="30"/>
      <c r="B658" s="30"/>
      <c r="C658" s="31"/>
      <c r="D658" s="32" t="str">
        <f>IF($C658="","",IFERROR(VLOOKUP($C658,#REF!,2,0),IFERROR(VLOOKUP($C658,#REF!,2,0),"")))</f>
        <v/>
      </c>
      <c r="E658" s="33" t="str">
        <f>IF($C658="","",IFERROR(VLOOKUP($C658,#REF!,3,0),IFERROR(VLOOKUP($C658,#REF!,3,0),"")))</f>
        <v/>
      </c>
      <c r="F658" s="45"/>
      <c r="G658" s="45"/>
      <c r="H658" s="45" t="str">
        <f>IF(F658="","",#REF!+#REF!)</f>
        <v/>
      </c>
      <c r="I658" s="53"/>
      <c r="J658" s="53" t="str">
        <f t="shared" si="39"/>
        <v/>
      </c>
      <c r="K658" s="57"/>
    </row>
    <row r="659" spans="1:11">
      <c r="A659" s="30"/>
      <c r="B659" s="30"/>
      <c r="C659" s="31"/>
      <c r="D659" s="32" t="str">
        <f>IF($C659="","",IFERROR(VLOOKUP($C659,#REF!,2,0),IFERROR(VLOOKUP($C659,#REF!,2,0),"")))</f>
        <v/>
      </c>
      <c r="E659" s="33" t="str">
        <f>IF($C659="","",IFERROR(VLOOKUP($C659,#REF!,3,0),IFERROR(VLOOKUP($C659,#REF!,3,0),"")))</f>
        <v/>
      </c>
      <c r="F659" s="45"/>
      <c r="G659" s="45"/>
      <c r="H659" s="45" t="str">
        <f>IF(F659="","",#REF!+#REF!)</f>
        <v/>
      </c>
      <c r="I659" s="53"/>
      <c r="J659" s="53" t="str">
        <f t="shared" si="39"/>
        <v/>
      </c>
      <c r="K659" s="57"/>
    </row>
    <row r="660" spans="1:11">
      <c r="A660" s="30"/>
      <c r="B660" s="30"/>
      <c r="C660" s="31"/>
      <c r="D660" s="32" t="str">
        <f>IF($C660="","",IFERROR(VLOOKUP($C660,#REF!,2,0),IFERROR(VLOOKUP($C660,#REF!,2,0),"")))</f>
        <v/>
      </c>
      <c r="E660" s="33" t="str">
        <f>IF($C660="","",IFERROR(VLOOKUP($C660,#REF!,3,0),IFERROR(VLOOKUP($C660,#REF!,3,0),"")))</f>
        <v/>
      </c>
      <c r="F660" s="45"/>
      <c r="G660" s="45"/>
      <c r="H660" s="45" t="str">
        <f>IF(F660="","",#REF!+#REF!)</f>
        <v/>
      </c>
      <c r="I660" s="53"/>
      <c r="J660" s="53" t="str">
        <f t="shared" si="39"/>
        <v/>
      </c>
      <c r="K660" s="57"/>
    </row>
    <row r="661" spans="1:11">
      <c r="A661" s="30"/>
      <c r="B661" s="30"/>
      <c r="C661" s="31"/>
      <c r="D661" s="32" t="str">
        <f>IF($C661="","",IFERROR(VLOOKUP($C661,#REF!,2,0),IFERROR(VLOOKUP($C661,#REF!,2,0),"")))</f>
        <v/>
      </c>
      <c r="E661" s="33" t="str">
        <f>IF($C661="","",IFERROR(VLOOKUP($C661,#REF!,3,0),IFERROR(VLOOKUP($C661,#REF!,3,0),"")))</f>
        <v/>
      </c>
      <c r="F661" s="45"/>
      <c r="G661" s="45"/>
      <c r="H661" s="45" t="str">
        <f>IF(F661="","",#REF!+#REF!)</f>
        <v/>
      </c>
      <c r="I661" s="53"/>
      <c r="J661" s="53" t="str">
        <f t="shared" si="39"/>
        <v/>
      </c>
      <c r="K661" s="57"/>
    </row>
    <row r="662" spans="1:11">
      <c r="A662" s="30"/>
      <c r="B662" s="30"/>
      <c r="C662" s="31"/>
      <c r="D662" s="32" t="str">
        <f>IF($C662="","",IFERROR(VLOOKUP($C662,#REF!,2,0),IFERROR(VLOOKUP($C662,#REF!,2,0),"")))</f>
        <v/>
      </c>
      <c r="E662" s="33" t="str">
        <f>IF($C662="","",IFERROR(VLOOKUP($C662,#REF!,3,0),IFERROR(VLOOKUP($C662,#REF!,3,0),"")))</f>
        <v/>
      </c>
      <c r="F662" s="45"/>
      <c r="G662" s="45"/>
      <c r="H662" s="45" t="str">
        <f>IF(F662="","",#REF!+#REF!)</f>
        <v/>
      </c>
      <c r="I662" s="53"/>
      <c r="J662" s="53" t="str">
        <f t="shared" si="39"/>
        <v/>
      </c>
      <c r="K662" s="57"/>
    </row>
    <row r="663" spans="1:11">
      <c r="A663" s="30"/>
      <c r="B663" s="30"/>
      <c r="C663" s="31"/>
      <c r="D663" s="32" t="str">
        <f>IF($C663="","",IFERROR(VLOOKUP($C663,#REF!,2,0),IFERROR(VLOOKUP($C663,#REF!,2,0),"")))</f>
        <v/>
      </c>
      <c r="E663" s="33" t="str">
        <f>IF($C663="","",IFERROR(VLOOKUP($C663,#REF!,3,0),IFERROR(VLOOKUP($C663,#REF!,3,0),"")))</f>
        <v/>
      </c>
      <c r="F663" s="45"/>
      <c r="G663" s="45"/>
      <c r="H663" s="45" t="str">
        <f>IF(F663="","",#REF!+#REF!)</f>
        <v/>
      </c>
      <c r="I663" s="53"/>
      <c r="J663" s="53" t="str">
        <f t="shared" si="39"/>
        <v/>
      </c>
      <c r="K663" s="57"/>
    </row>
    <row r="664" spans="1:11">
      <c r="A664" s="30"/>
      <c r="B664" s="30"/>
      <c r="C664" s="31"/>
      <c r="D664" s="32" t="str">
        <f>IF($C664="","",IFERROR(VLOOKUP($C664,#REF!,2,0),IFERROR(VLOOKUP($C664,#REF!,2,0),"")))</f>
        <v/>
      </c>
      <c r="E664" s="33" t="str">
        <f>IF($C664="","",IFERROR(VLOOKUP($C664,#REF!,3,0),IFERROR(VLOOKUP($C664,#REF!,3,0),"")))</f>
        <v/>
      </c>
      <c r="F664" s="45"/>
      <c r="G664" s="45"/>
      <c r="H664" s="45" t="str">
        <f>IF(F664="","",#REF!+#REF!)</f>
        <v/>
      </c>
      <c r="I664" s="53"/>
      <c r="J664" s="53" t="str">
        <f t="shared" si="39"/>
        <v/>
      </c>
      <c r="K664" s="57"/>
    </row>
    <row r="665" spans="1:11">
      <c r="A665" s="30"/>
      <c r="B665" s="30"/>
      <c r="C665" s="31"/>
      <c r="D665" s="32" t="str">
        <f>IF($C665="","",IFERROR(VLOOKUP($C665,#REF!,2,0),IFERROR(VLOOKUP($C665,#REF!,2,0),"")))</f>
        <v/>
      </c>
      <c r="E665" s="33" t="str">
        <f>IF($C665="","",IFERROR(VLOOKUP($C665,#REF!,3,0),IFERROR(VLOOKUP($C665,#REF!,3,0),"")))</f>
        <v/>
      </c>
      <c r="F665" s="45"/>
      <c r="G665" s="45"/>
      <c r="H665" s="45" t="str">
        <f>IF(F665="","",#REF!+#REF!)</f>
        <v/>
      </c>
      <c r="I665" s="53"/>
      <c r="J665" s="53" t="str">
        <f t="shared" si="39"/>
        <v/>
      </c>
      <c r="K665" s="57"/>
    </row>
    <row r="666" spans="1:11">
      <c r="A666" s="30"/>
      <c r="B666" s="30"/>
      <c r="C666" s="31"/>
      <c r="D666" s="32" t="str">
        <f>IF($C666="","",IFERROR(VLOOKUP($C666,#REF!,2,0),IFERROR(VLOOKUP($C666,#REF!,2,0),"")))</f>
        <v/>
      </c>
      <c r="E666" s="33" t="str">
        <f>IF($C666="","",IFERROR(VLOOKUP($C666,#REF!,3,0),IFERROR(VLOOKUP($C666,#REF!,3,0),"")))</f>
        <v/>
      </c>
      <c r="F666" s="45"/>
      <c r="G666" s="45"/>
      <c r="H666" s="45" t="str">
        <f>IF(F666="","",#REF!+#REF!)</f>
        <v/>
      </c>
      <c r="I666" s="53"/>
      <c r="J666" s="53" t="str">
        <f t="shared" si="39"/>
        <v/>
      </c>
      <c r="K666" s="57"/>
    </row>
    <row r="667" spans="1:11">
      <c r="A667" s="30"/>
      <c r="B667" s="30"/>
      <c r="C667" s="31"/>
      <c r="D667" s="32" t="str">
        <f>IF($C667="","",IFERROR(VLOOKUP($C667,#REF!,2,0),IFERROR(VLOOKUP($C667,#REF!,2,0),"")))</f>
        <v/>
      </c>
      <c r="E667" s="33" t="str">
        <f>IF($C667="","",IFERROR(VLOOKUP($C667,#REF!,3,0),IFERROR(VLOOKUP($C667,#REF!,3,0),"")))</f>
        <v/>
      </c>
      <c r="F667" s="45"/>
      <c r="G667" s="45"/>
      <c r="H667" s="45" t="str">
        <f>IF(F667="","",#REF!+#REF!)</f>
        <v/>
      </c>
      <c r="I667" s="53"/>
      <c r="J667" s="53" t="str">
        <f t="shared" si="39"/>
        <v/>
      </c>
      <c r="K667" s="57"/>
    </row>
    <row r="668" spans="1:11">
      <c r="A668" s="30"/>
      <c r="B668" s="30"/>
      <c r="C668" s="31"/>
      <c r="D668" s="32" t="str">
        <f>IF($C668="","",IFERROR(VLOOKUP($C668,#REF!,2,0),IFERROR(VLOOKUP($C668,#REF!,2,0),"")))</f>
        <v/>
      </c>
      <c r="E668" s="33" t="str">
        <f>IF($C668="","",IFERROR(VLOOKUP($C668,#REF!,3,0),IFERROR(VLOOKUP($C668,#REF!,3,0),"")))</f>
        <v/>
      </c>
      <c r="F668" s="45"/>
      <c r="G668" s="45"/>
      <c r="H668" s="45" t="str">
        <f>IF(F668="","",#REF!+#REF!)</f>
        <v/>
      </c>
      <c r="I668" s="53"/>
      <c r="J668" s="53" t="str">
        <f t="shared" si="39"/>
        <v/>
      </c>
      <c r="K668" s="57"/>
    </row>
    <row r="669" spans="1:11">
      <c r="A669" s="30"/>
      <c r="B669" s="30"/>
      <c r="C669" s="31"/>
      <c r="D669" s="32" t="str">
        <f>IF($C669="","",IFERROR(VLOOKUP($C669,#REF!,2,0),IFERROR(VLOOKUP($C669,#REF!,2,0),"")))</f>
        <v/>
      </c>
      <c r="E669" s="33" t="str">
        <f>IF($C669="","",IFERROR(VLOOKUP($C669,#REF!,3,0),IFERROR(VLOOKUP($C669,#REF!,3,0),"")))</f>
        <v/>
      </c>
      <c r="F669" s="45"/>
      <c r="G669" s="45"/>
      <c r="H669" s="45" t="str">
        <f>IF(F669="","",#REF!+#REF!)</f>
        <v/>
      </c>
      <c r="I669" s="53"/>
      <c r="J669" s="53" t="str">
        <f t="shared" si="39"/>
        <v/>
      </c>
      <c r="K669" s="57"/>
    </row>
    <row r="670" spans="1:11">
      <c r="A670" s="30"/>
      <c r="B670" s="30"/>
      <c r="C670" s="31"/>
      <c r="D670" s="32" t="str">
        <f>IF($C670="","",IFERROR(VLOOKUP($C670,#REF!,2,0),IFERROR(VLOOKUP($C670,#REF!,2,0),"")))</f>
        <v/>
      </c>
      <c r="E670" s="33" t="str">
        <f>IF($C670="","",IFERROR(VLOOKUP($C670,#REF!,3,0),IFERROR(VLOOKUP($C670,#REF!,3,0),"")))</f>
        <v/>
      </c>
      <c r="F670" s="45"/>
      <c r="G670" s="45"/>
      <c r="H670" s="45" t="str">
        <f>IF(F670="","",#REF!+#REF!)</f>
        <v/>
      </c>
      <c r="I670" s="53"/>
      <c r="J670" s="53" t="str">
        <f t="shared" si="39"/>
        <v/>
      </c>
      <c r="K670" s="57"/>
    </row>
    <row r="671" spans="1:11">
      <c r="A671" s="30"/>
      <c r="B671" s="30"/>
      <c r="C671" s="31"/>
      <c r="D671" s="32" t="str">
        <f>IF($C671="","",IFERROR(VLOOKUP($C671,#REF!,2,0),IFERROR(VLOOKUP($C671,#REF!,2,0),"")))</f>
        <v/>
      </c>
      <c r="E671" s="33" t="str">
        <f>IF($C671="","",IFERROR(VLOOKUP($C671,#REF!,3,0),IFERROR(VLOOKUP($C671,#REF!,3,0),"")))</f>
        <v/>
      </c>
      <c r="F671" s="45"/>
      <c r="G671" s="45"/>
      <c r="H671" s="45" t="str">
        <f>IF(F671="","",#REF!+#REF!)</f>
        <v/>
      </c>
      <c r="I671" s="53"/>
      <c r="J671" s="53" t="str">
        <f t="shared" si="39"/>
        <v/>
      </c>
      <c r="K671" s="57"/>
    </row>
    <row r="672" spans="1:11">
      <c r="A672" s="30"/>
      <c r="B672" s="30"/>
      <c r="C672" s="31"/>
      <c r="D672" s="32" t="str">
        <f>IF($C672="","",IFERROR(VLOOKUP($C672,#REF!,2,0),IFERROR(VLOOKUP($C672,#REF!,2,0),"")))</f>
        <v/>
      </c>
      <c r="E672" s="33" t="str">
        <f>IF($C672="","",IFERROR(VLOOKUP($C672,#REF!,3,0),IFERROR(VLOOKUP($C672,#REF!,3,0),"")))</f>
        <v/>
      </c>
      <c r="F672" s="45"/>
      <c r="G672" s="45"/>
      <c r="H672" s="45" t="str">
        <f>IF(F672="","",#REF!+#REF!)</f>
        <v/>
      </c>
      <c r="I672" s="53"/>
      <c r="J672" s="53" t="str">
        <f t="shared" si="39"/>
        <v/>
      </c>
      <c r="K672" s="57"/>
    </row>
    <row r="673" spans="1:10">
      <c r="A673" s="30"/>
      <c r="B673" s="30"/>
      <c r="C673" s="31"/>
      <c r="D673" s="32" t="str">
        <f>IF($C673="","",IFERROR(VLOOKUP($C673,#REF!,2,0),IFERROR(VLOOKUP($C673,#REF!,2,0),"")))</f>
        <v/>
      </c>
      <c r="E673" s="33" t="str">
        <f>IF($C673="","",IFERROR(VLOOKUP($C673,#REF!,3,0),IFERROR(VLOOKUP($C673,#REF!,3,0),"")))</f>
        <v/>
      </c>
      <c r="F673" s="45"/>
      <c r="G673" s="45"/>
      <c r="H673" s="45" t="str">
        <f>IF(F673="","",#REF!+#REF!)</f>
        <v/>
      </c>
      <c r="I673" s="53"/>
      <c r="J673" s="53" t="str">
        <f t="shared" si="39"/>
        <v/>
      </c>
    </row>
    <row r="674" spans="1:10">
      <c r="A674" s="30"/>
      <c r="B674" s="30"/>
      <c r="C674" s="31"/>
      <c r="D674" s="32" t="str">
        <f>IF($C674="","",IFERROR(VLOOKUP($C674,#REF!,2,0),IFERROR(VLOOKUP($C674,#REF!,2,0),"")))</f>
        <v/>
      </c>
      <c r="E674" s="33" t="str">
        <f>IF($C674="","",IFERROR(VLOOKUP($C674,#REF!,3,0),IFERROR(VLOOKUP($C674,#REF!,3,0),"")))</f>
        <v/>
      </c>
      <c r="F674" s="45"/>
      <c r="G674" s="45"/>
      <c r="H674" s="45" t="str">
        <f>IF(F674="","",#REF!+#REF!)</f>
        <v/>
      </c>
      <c r="I674" s="53"/>
      <c r="J674" s="53" t="str">
        <f t="shared" si="39"/>
        <v/>
      </c>
    </row>
    <row r="675" spans="1:10">
      <c r="A675" s="30"/>
      <c r="B675" s="30"/>
      <c r="C675" s="31"/>
      <c r="D675" s="32" t="str">
        <f>IF($C675="","",IFERROR(VLOOKUP($C675,#REF!,2,0),IFERROR(VLOOKUP($C675,#REF!,2,0),"")))</f>
        <v/>
      </c>
      <c r="E675" s="33" t="str">
        <f>IF($C675="","",IFERROR(VLOOKUP($C675,#REF!,3,0),IFERROR(VLOOKUP($C675,#REF!,3,0),"")))</f>
        <v/>
      </c>
      <c r="F675" s="45"/>
      <c r="G675" s="45"/>
      <c r="H675" s="45" t="str">
        <f>IF(F675="","",#REF!+#REF!)</f>
        <v/>
      </c>
      <c r="I675" s="53"/>
      <c r="J675" s="53" t="str">
        <f t="shared" si="39"/>
        <v/>
      </c>
    </row>
    <row r="676" spans="1:10">
      <c r="A676" s="30"/>
      <c r="B676" s="30"/>
      <c r="C676" s="31"/>
      <c r="D676" s="32" t="str">
        <f>IF($C676="","",IFERROR(VLOOKUP($C676,#REF!,2,0),IFERROR(VLOOKUP($C676,#REF!,2,0),"")))</f>
        <v/>
      </c>
      <c r="E676" s="33" t="str">
        <f>IF($C676="","",IFERROR(VLOOKUP($C676,#REF!,3,0),IFERROR(VLOOKUP($C676,#REF!,3,0),"")))</f>
        <v/>
      </c>
      <c r="F676" s="45"/>
      <c r="G676" s="45"/>
      <c r="H676" s="45" t="str">
        <f>IF(F676="","",#REF!+#REF!)</f>
        <v/>
      </c>
      <c r="I676" s="53"/>
      <c r="J676" s="53" t="str">
        <f t="shared" si="39"/>
        <v/>
      </c>
    </row>
    <row r="677" spans="1:10">
      <c r="A677" s="30"/>
      <c r="B677" s="30"/>
      <c r="C677" s="31"/>
      <c r="D677" s="32" t="str">
        <f>IF($C677="","",IFERROR(VLOOKUP($C677,#REF!,2,0),IFERROR(VLOOKUP($C677,#REF!,2,0),"")))</f>
        <v/>
      </c>
      <c r="E677" s="33" t="str">
        <f>IF($C677="","",IFERROR(VLOOKUP($C677,#REF!,3,0),IFERROR(VLOOKUP($C677,#REF!,3,0),"")))</f>
        <v/>
      </c>
      <c r="F677" s="45"/>
      <c r="G677" s="45"/>
      <c r="H677" s="45" t="str">
        <f>IF(F677="","",#REF!+#REF!)</f>
        <v/>
      </c>
      <c r="I677" s="53"/>
      <c r="J677" s="53" t="str">
        <f t="shared" si="39"/>
        <v/>
      </c>
    </row>
    <row r="678" spans="1:10">
      <c r="A678" s="30"/>
      <c r="B678" s="30"/>
      <c r="C678" s="31"/>
      <c r="D678" s="32" t="str">
        <f>IF($C678="","",IFERROR(VLOOKUP($C678,#REF!,2,0),IFERROR(VLOOKUP($C678,#REF!,2,0),"")))</f>
        <v/>
      </c>
      <c r="E678" s="33" t="str">
        <f>IF($C678="","",IFERROR(VLOOKUP($C678,#REF!,3,0),IFERROR(VLOOKUP($C678,#REF!,3,0),"")))</f>
        <v/>
      </c>
      <c r="F678" s="45"/>
      <c r="G678" s="45"/>
      <c r="H678" s="45" t="str">
        <f>IF(F678="","",#REF!+#REF!)</f>
        <v/>
      </c>
      <c r="I678" s="53"/>
      <c r="J678" s="53" t="str">
        <f t="shared" si="39"/>
        <v/>
      </c>
    </row>
    <row r="679" spans="1:10">
      <c r="A679" s="30"/>
      <c r="B679" s="30"/>
      <c r="C679" s="31"/>
      <c r="D679" s="32" t="str">
        <f>IF($C679="","",IFERROR(VLOOKUP($C679,#REF!,2,0),IFERROR(VLOOKUP($C679,#REF!,2,0),"")))</f>
        <v/>
      </c>
      <c r="E679" s="33" t="str">
        <f>IF($C679="","",IFERROR(VLOOKUP($C679,#REF!,3,0),IFERROR(VLOOKUP($C679,#REF!,3,0),"")))</f>
        <v/>
      </c>
      <c r="F679" s="45"/>
      <c r="G679" s="45"/>
      <c r="H679" s="45" t="str">
        <f>IF(F679="","",#REF!+#REF!)</f>
        <v/>
      </c>
      <c r="I679" s="53"/>
      <c r="J679" s="53" t="str">
        <f t="shared" si="39"/>
        <v/>
      </c>
    </row>
    <row r="680" spans="1:10">
      <c r="A680" s="30"/>
      <c r="B680" s="30"/>
      <c r="C680" s="31"/>
      <c r="D680" s="32" t="str">
        <f>IF($C680="","",IFERROR(VLOOKUP($C680,#REF!,2,0),IFERROR(VLOOKUP($C680,#REF!,2,0),"")))</f>
        <v/>
      </c>
      <c r="E680" s="33" t="str">
        <f>IF($C680="","",IFERROR(VLOOKUP($C680,#REF!,3,0),IFERROR(VLOOKUP($C680,#REF!,3,0),"")))</f>
        <v/>
      </c>
      <c r="F680" s="45"/>
      <c r="G680" s="45"/>
      <c r="H680" s="45" t="str">
        <f>IF(F680="","",#REF!+#REF!)</f>
        <v/>
      </c>
      <c r="I680" s="53"/>
      <c r="J680" s="53" t="str">
        <f t="shared" si="39"/>
        <v/>
      </c>
    </row>
    <row r="681" spans="1:10">
      <c r="A681" s="30"/>
      <c r="B681" s="30"/>
      <c r="C681" s="31"/>
      <c r="D681" s="32" t="str">
        <f>IF($C681="","",IFERROR(VLOOKUP($C681,#REF!,2,0),IFERROR(VLOOKUP($C681,#REF!,2,0),"")))</f>
        <v/>
      </c>
      <c r="E681" s="33" t="str">
        <f>IF($C681="","",IFERROR(VLOOKUP($C681,#REF!,3,0),IFERROR(VLOOKUP($C681,#REF!,3,0),"")))</f>
        <v/>
      </c>
      <c r="F681" s="45"/>
      <c r="G681" s="45"/>
      <c r="H681" s="45" t="str">
        <f>IF(F681="","",#REF!+#REF!)</f>
        <v/>
      </c>
      <c r="I681" s="53"/>
      <c r="J681" s="53" t="str">
        <f t="shared" si="39"/>
        <v/>
      </c>
    </row>
    <row r="682" spans="1:10">
      <c r="A682" s="30"/>
      <c r="B682" s="30"/>
      <c r="C682" s="31"/>
      <c r="D682" s="32" t="str">
        <f>IF($C682="","",IFERROR(VLOOKUP($C682,#REF!,2,0),IFERROR(VLOOKUP($C682,#REF!,2,0),"")))</f>
        <v/>
      </c>
      <c r="E682" s="33" t="str">
        <f>IF($C682="","",IFERROR(VLOOKUP($C682,#REF!,3,0),IFERROR(VLOOKUP($C682,#REF!,3,0),"")))</f>
        <v/>
      </c>
      <c r="F682" s="45"/>
      <c r="G682" s="45"/>
      <c r="H682" s="45" t="str">
        <f>IF(F682="","",#REF!+#REF!)</f>
        <v/>
      </c>
      <c r="I682" s="53"/>
      <c r="J682" s="53" t="str">
        <f t="shared" si="39"/>
        <v/>
      </c>
    </row>
    <row r="683" spans="1:10">
      <c r="A683" s="30"/>
      <c r="B683" s="30"/>
      <c r="C683" s="31"/>
      <c r="D683" s="32" t="str">
        <f>IF($C683="","",IFERROR(VLOOKUP($C683,#REF!,2,0),IFERROR(VLOOKUP($C683,#REF!,2,0),"")))</f>
        <v/>
      </c>
      <c r="E683" s="33" t="str">
        <f>IF($C683="","",IFERROR(VLOOKUP($C683,#REF!,3,0),IFERROR(VLOOKUP($C683,#REF!,3,0),"")))</f>
        <v/>
      </c>
      <c r="F683" s="45"/>
      <c r="G683" s="45"/>
      <c r="H683" s="45" t="str">
        <f>IF(F683="","",#REF!+#REF!)</f>
        <v/>
      </c>
      <c r="I683" s="53"/>
      <c r="J683" s="53" t="str">
        <f t="shared" si="39"/>
        <v/>
      </c>
    </row>
    <row r="684" spans="1:10">
      <c r="A684" s="30"/>
      <c r="B684" s="30"/>
      <c r="C684" s="31"/>
      <c r="D684" s="32" t="str">
        <f>IF($C684="","",IFERROR(VLOOKUP($C684,#REF!,2,0),IFERROR(VLOOKUP($C684,#REF!,2,0),"")))</f>
        <v/>
      </c>
      <c r="E684" s="33" t="str">
        <f>IF($C684="","",IFERROR(VLOOKUP($C684,#REF!,3,0),IFERROR(VLOOKUP($C684,#REF!,3,0),"")))</f>
        <v/>
      </c>
      <c r="F684" s="45"/>
      <c r="G684" s="45"/>
      <c r="H684" s="45" t="str">
        <f>IF(F684="","",#REF!+#REF!)</f>
        <v/>
      </c>
      <c r="I684" s="53"/>
      <c r="J684" s="53" t="str">
        <f t="shared" si="39"/>
        <v/>
      </c>
    </row>
    <row r="685" spans="1:10">
      <c r="A685" s="30"/>
      <c r="B685" s="30"/>
      <c r="C685" s="31"/>
      <c r="D685" s="32" t="str">
        <f>IF($C685="","",IFERROR(VLOOKUP($C685,#REF!,2,0),IFERROR(VLOOKUP($C685,#REF!,2,0),"")))</f>
        <v/>
      </c>
      <c r="E685" s="33" t="str">
        <f>IF($C685="","",IFERROR(VLOOKUP($C685,#REF!,3,0),IFERROR(VLOOKUP($C685,#REF!,3,0),"")))</f>
        <v/>
      </c>
      <c r="F685" s="45"/>
      <c r="G685" s="45"/>
      <c r="H685" s="45" t="str">
        <f>IF(F685="","",#REF!+#REF!)</f>
        <v/>
      </c>
      <c r="I685" s="53"/>
      <c r="J685" s="53" t="str">
        <f t="shared" si="39"/>
        <v/>
      </c>
    </row>
    <row r="686" spans="1:10">
      <c r="A686" s="30"/>
      <c r="B686" s="30"/>
      <c r="C686" s="31"/>
      <c r="D686" s="32" t="str">
        <f>IF($C686="","",IFERROR(VLOOKUP($C686,#REF!,2,0),IFERROR(VLOOKUP($C686,#REF!,2,0),"")))</f>
        <v/>
      </c>
      <c r="E686" s="33" t="str">
        <f>IF($C686="","",IFERROR(VLOOKUP($C686,#REF!,3,0),IFERROR(VLOOKUP($C686,#REF!,3,0),"")))</f>
        <v/>
      </c>
      <c r="F686" s="45"/>
      <c r="G686" s="45"/>
      <c r="H686" s="45" t="str">
        <f>IF(F686="","",#REF!+#REF!)</f>
        <v/>
      </c>
      <c r="I686" s="53"/>
      <c r="J686" s="53" t="str">
        <f t="shared" si="39"/>
        <v/>
      </c>
    </row>
    <row r="687" spans="1:10">
      <c r="A687" s="30"/>
      <c r="B687" s="30"/>
      <c r="C687" s="31"/>
      <c r="D687" s="32" t="str">
        <f>IF($C687="","",IFERROR(VLOOKUP($C687,#REF!,2,0),IFERROR(VLOOKUP($C687,#REF!,2,0),"")))</f>
        <v/>
      </c>
      <c r="E687" s="33" t="str">
        <f>IF($C687="","",IFERROR(VLOOKUP($C687,#REF!,3,0),IFERROR(VLOOKUP($C687,#REF!,3,0),"")))</f>
        <v/>
      </c>
      <c r="F687" s="45"/>
      <c r="G687" s="45"/>
      <c r="H687" s="45" t="str">
        <f>IF(F687="","",#REF!+#REF!)</f>
        <v/>
      </c>
      <c r="I687" s="53"/>
      <c r="J687" s="53" t="str">
        <f t="shared" si="39"/>
        <v/>
      </c>
    </row>
    <row r="688" spans="1:10">
      <c r="A688" s="30"/>
      <c r="B688" s="30"/>
      <c r="C688" s="31"/>
      <c r="D688" s="32" t="str">
        <f>IF($C688="","",IFERROR(VLOOKUP($C688,#REF!,2,0),IFERROR(VLOOKUP($C688,#REF!,2,0),"")))</f>
        <v/>
      </c>
      <c r="E688" s="33" t="str">
        <f>IF($C688="","",IFERROR(VLOOKUP($C688,#REF!,3,0),IFERROR(VLOOKUP($C688,#REF!,3,0),"")))</f>
        <v/>
      </c>
      <c r="F688" s="45"/>
      <c r="G688" s="45"/>
      <c r="H688" s="45" t="str">
        <f>IF(F688="","",#REF!+#REF!)</f>
        <v/>
      </c>
      <c r="I688" s="53"/>
      <c r="J688" s="53" t="str">
        <f t="shared" si="39"/>
        <v/>
      </c>
    </row>
    <row r="689" spans="1:10">
      <c r="A689" s="30"/>
      <c r="B689" s="30"/>
      <c r="C689" s="31"/>
      <c r="D689" s="32" t="str">
        <f>IF($C689="","",IFERROR(VLOOKUP($C689,#REF!,2,0),IFERROR(VLOOKUP($C689,#REF!,2,0),"")))</f>
        <v/>
      </c>
      <c r="E689" s="33" t="str">
        <f>IF($C689="","",IFERROR(VLOOKUP($C689,#REF!,3,0),IFERROR(VLOOKUP($C689,#REF!,3,0),"")))</f>
        <v/>
      </c>
      <c r="F689" s="45"/>
      <c r="G689" s="45"/>
      <c r="H689" s="45" t="str">
        <f>IF(F689="","",#REF!+#REF!)</f>
        <v/>
      </c>
      <c r="I689" s="53"/>
      <c r="J689" s="53" t="str">
        <f t="shared" si="39"/>
        <v/>
      </c>
    </row>
    <row r="690" spans="1:10">
      <c r="A690" s="30"/>
      <c r="B690" s="30"/>
      <c r="C690" s="31"/>
      <c r="D690" s="32" t="str">
        <f>IF($C690="","",IFERROR(VLOOKUP($C690,#REF!,2,0),IFERROR(VLOOKUP($C690,#REF!,2,0),"")))</f>
        <v/>
      </c>
      <c r="E690" s="33" t="str">
        <f>IF($C690="","",IFERROR(VLOOKUP($C690,#REF!,3,0),IFERROR(VLOOKUP($C690,#REF!,3,0),"")))</f>
        <v/>
      </c>
      <c r="F690" s="45"/>
      <c r="G690" s="45"/>
      <c r="H690" s="45" t="str">
        <f>IF(F690="","",#REF!+#REF!)</f>
        <v/>
      </c>
      <c r="I690" s="53"/>
      <c r="J690" s="53" t="str">
        <f t="shared" si="39"/>
        <v/>
      </c>
    </row>
    <row r="691" spans="1:10">
      <c r="A691" s="30"/>
      <c r="B691" s="30"/>
      <c r="C691" s="31"/>
      <c r="D691" s="32" t="str">
        <f>IF($C691="","",IFERROR(VLOOKUP($C691,#REF!,2,0),IFERROR(VLOOKUP($C691,#REF!,2,0),"")))</f>
        <v/>
      </c>
      <c r="E691" s="33" t="str">
        <f>IF($C691="","",IFERROR(VLOOKUP($C691,#REF!,3,0),IFERROR(VLOOKUP($C691,#REF!,3,0),"")))</f>
        <v/>
      </c>
      <c r="F691" s="45"/>
      <c r="G691" s="45"/>
      <c r="H691" s="45" t="str">
        <f>IF(F691="","",#REF!+#REF!)</f>
        <v/>
      </c>
      <c r="I691" s="53"/>
      <c r="J691" s="53" t="str">
        <f t="shared" si="39"/>
        <v/>
      </c>
    </row>
    <row r="692" spans="1:10">
      <c r="A692" s="30"/>
      <c r="B692" s="30"/>
      <c r="C692" s="31"/>
      <c r="D692" s="32" t="str">
        <f>IF($C692="","",IFERROR(VLOOKUP($C692,#REF!,2,0),IFERROR(VLOOKUP($C692,#REF!,2,0),"")))</f>
        <v/>
      </c>
      <c r="E692" s="33" t="str">
        <f>IF($C692="","",IFERROR(VLOOKUP($C692,#REF!,3,0),IFERROR(VLOOKUP($C692,#REF!,3,0),"")))</f>
        <v/>
      </c>
      <c r="F692" s="45"/>
      <c r="G692" s="45"/>
      <c r="H692" s="45" t="str">
        <f>IF(F692="","",#REF!+#REF!)</f>
        <v/>
      </c>
      <c r="I692" s="53"/>
      <c r="J692" s="53" t="str">
        <f t="shared" si="39"/>
        <v/>
      </c>
    </row>
    <row r="693" spans="1:10">
      <c r="A693" s="30"/>
      <c r="B693" s="30"/>
      <c r="C693" s="31"/>
      <c r="D693" s="32" t="str">
        <f>IF($C693="","",IFERROR(VLOOKUP($C693,#REF!,2,0),IFERROR(VLOOKUP($C693,#REF!,2,0),"")))</f>
        <v/>
      </c>
      <c r="E693" s="33" t="str">
        <f>IF($C693="","",IFERROR(VLOOKUP($C693,#REF!,3,0),IFERROR(VLOOKUP($C693,#REF!,3,0),"")))</f>
        <v/>
      </c>
      <c r="F693" s="45"/>
      <c r="G693" s="45"/>
      <c r="H693" s="45" t="str">
        <f>IF(F693="","",#REF!+#REF!)</f>
        <v/>
      </c>
      <c r="I693" s="53"/>
      <c r="J693" s="53" t="str">
        <f t="shared" si="39"/>
        <v/>
      </c>
    </row>
    <row r="694" spans="1:10">
      <c r="A694" s="30"/>
      <c r="B694" s="30"/>
      <c r="C694" s="31"/>
      <c r="D694" s="32" t="str">
        <f>IF($C694="","",IFERROR(VLOOKUP($C694,#REF!,2,0),IFERROR(VLOOKUP($C694,#REF!,2,0),"")))</f>
        <v/>
      </c>
      <c r="E694" s="33" t="str">
        <f>IF($C694="","",IFERROR(VLOOKUP($C694,#REF!,3,0),IFERROR(VLOOKUP($C694,#REF!,3,0),"")))</f>
        <v/>
      </c>
      <c r="F694" s="45"/>
      <c r="G694" s="45"/>
      <c r="H694" s="45" t="str">
        <f>IF(F694="","",#REF!+#REF!)</f>
        <v/>
      </c>
      <c r="I694" s="53"/>
      <c r="J694" s="53" t="str">
        <f t="shared" si="39"/>
        <v/>
      </c>
    </row>
    <row r="695" spans="1:10">
      <c r="A695" s="30"/>
      <c r="B695" s="30"/>
      <c r="C695" s="31"/>
      <c r="D695" s="32" t="str">
        <f>IF($C695="","",IFERROR(VLOOKUP($C695,#REF!,2,0),IFERROR(VLOOKUP($C695,#REF!,2,0),"")))</f>
        <v/>
      </c>
      <c r="E695" s="33" t="str">
        <f>IF($C695="","",IFERROR(VLOOKUP($C695,#REF!,3,0),IFERROR(VLOOKUP($C695,#REF!,3,0),"")))</f>
        <v/>
      </c>
      <c r="F695" s="45"/>
      <c r="G695" s="45"/>
      <c r="H695" s="45" t="str">
        <f>IF(F695="","",#REF!+#REF!)</f>
        <v/>
      </c>
      <c r="I695" s="53"/>
      <c r="J695" s="53" t="str">
        <f t="shared" si="39"/>
        <v/>
      </c>
    </row>
    <row r="696" spans="1:10">
      <c r="A696" s="30"/>
      <c r="B696" s="30"/>
      <c r="C696" s="31"/>
      <c r="D696" s="32" t="str">
        <f>IF($C696="","",IFERROR(VLOOKUP($C696,#REF!,2,0),IFERROR(VLOOKUP($C696,#REF!,2,0),"")))</f>
        <v/>
      </c>
      <c r="E696" s="33" t="str">
        <f>IF($C696="","",IFERROR(VLOOKUP($C696,#REF!,3,0),IFERROR(VLOOKUP($C696,#REF!,3,0),"")))</f>
        <v/>
      </c>
      <c r="F696" s="45"/>
      <c r="G696" s="45"/>
      <c r="H696" s="45" t="str">
        <f>IF(F696="","",#REF!+#REF!)</f>
        <v/>
      </c>
      <c r="I696" s="53"/>
      <c r="J696" s="53" t="str">
        <f t="shared" si="39"/>
        <v/>
      </c>
    </row>
    <row r="697" spans="1:10">
      <c r="A697" s="30"/>
      <c r="B697" s="30"/>
      <c r="C697" s="31"/>
      <c r="D697" s="32" t="str">
        <f>IF($C697="","",IFERROR(VLOOKUP($C697,#REF!,2,0),IFERROR(VLOOKUP($C697,#REF!,2,0),"")))</f>
        <v/>
      </c>
      <c r="E697" s="33" t="str">
        <f>IF($C697="","",IFERROR(VLOOKUP($C697,#REF!,3,0),IFERROR(VLOOKUP($C697,#REF!,3,0),"")))</f>
        <v/>
      </c>
      <c r="F697" s="45"/>
      <c r="G697" s="45"/>
      <c r="H697" s="45" t="str">
        <f>IF(F697="","",#REF!+#REF!)</f>
        <v/>
      </c>
      <c r="I697" s="53"/>
      <c r="J697" s="53" t="str">
        <f t="shared" si="39"/>
        <v/>
      </c>
    </row>
    <row r="698" spans="1:10">
      <c r="A698" s="30"/>
      <c r="B698" s="30"/>
      <c r="C698" s="31"/>
      <c r="D698" s="32" t="str">
        <f>IF($C698="","",IFERROR(VLOOKUP($C698,#REF!,2,0),IFERROR(VLOOKUP($C698,#REF!,2,0),"")))</f>
        <v/>
      </c>
      <c r="E698" s="33" t="str">
        <f>IF($C698="","",IFERROR(VLOOKUP($C698,#REF!,3,0),IFERROR(VLOOKUP($C698,#REF!,3,0),"")))</f>
        <v/>
      </c>
      <c r="F698" s="45"/>
      <c r="G698" s="45"/>
      <c r="H698" s="45" t="str">
        <f>IF(F698="","",#REF!+#REF!)</f>
        <v/>
      </c>
      <c r="I698" s="53"/>
      <c r="J698" s="53" t="str">
        <f t="shared" si="39"/>
        <v/>
      </c>
    </row>
    <row r="699" spans="1:10">
      <c r="A699" s="30"/>
      <c r="B699" s="30"/>
      <c r="C699" s="31"/>
      <c r="D699" s="32" t="str">
        <f>IF($C699="","",IFERROR(VLOOKUP($C699,#REF!,2,0),IFERROR(VLOOKUP($C699,#REF!,2,0),"")))</f>
        <v/>
      </c>
      <c r="E699" s="33" t="str">
        <f>IF($C699="","",IFERROR(VLOOKUP($C699,#REF!,3,0),IFERROR(VLOOKUP($C699,#REF!,3,0),"")))</f>
        <v/>
      </c>
      <c r="F699" s="45"/>
      <c r="G699" s="45"/>
      <c r="H699" s="45" t="str">
        <f>IF(F699="","",#REF!+#REF!)</f>
        <v/>
      </c>
      <c r="I699" s="53"/>
      <c r="J699" s="53" t="str">
        <f t="shared" si="39"/>
        <v/>
      </c>
    </row>
    <row r="700" spans="1:10">
      <c r="A700" s="30"/>
      <c r="B700" s="30"/>
      <c r="C700" s="31"/>
      <c r="D700" s="32" t="str">
        <f>IF($C700="","",IFERROR(VLOOKUP($C700,#REF!,2,0),IFERROR(VLOOKUP($C700,#REF!,2,0),"")))</f>
        <v/>
      </c>
      <c r="E700" s="33" t="str">
        <f>IF($C700="","",IFERROR(VLOOKUP($C700,#REF!,3,0),IFERROR(VLOOKUP($C700,#REF!,3,0),"")))</f>
        <v/>
      </c>
      <c r="F700" s="45"/>
      <c r="G700" s="45"/>
      <c r="H700" s="45" t="str">
        <f>IF(F700="","",#REF!+#REF!)</f>
        <v/>
      </c>
      <c r="I700" s="53"/>
      <c r="J700" s="53" t="str">
        <f t="shared" si="39"/>
        <v/>
      </c>
    </row>
    <row r="701" spans="1:10">
      <c r="A701" s="30"/>
      <c r="B701" s="30"/>
      <c r="C701" s="31"/>
      <c r="D701" s="32" t="str">
        <f>IF($C701="","",IFERROR(VLOOKUP($C701,#REF!,2,0),IFERROR(VLOOKUP($C701,#REF!,2,0),"")))</f>
        <v/>
      </c>
      <c r="E701" s="33" t="str">
        <f>IF($C701="","",IFERROR(VLOOKUP($C701,#REF!,3,0),IFERROR(VLOOKUP($C701,#REF!,3,0),"")))</f>
        <v/>
      </c>
      <c r="F701" s="45"/>
      <c r="G701" s="45"/>
      <c r="H701" s="45" t="str">
        <f>IF(F701="","",#REF!+#REF!)</f>
        <v/>
      </c>
      <c r="I701" s="53"/>
      <c r="J701" s="53" t="str">
        <f t="shared" si="39"/>
        <v/>
      </c>
    </row>
    <row r="702" spans="1:10">
      <c r="A702" s="30"/>
      <c r="B702" s="30"/>
      <c r="C702" s="31"/>
      <c r="D702" s="32" t="str">
        <f>IF($C702="","",IFERROR(VLOOKUP($C702,#REF!,2,0),IFERROR(VLOOKUP($C702,#REF!,2,0),"")))</f>
        <v/>
      </c>
      <c r="E702" s="33" t="str">
        <f>IF($C702="","",IFERROR(VLOOKUP($C702,#REF!,3,0),IFERROR(VLOOKUP($C702,#REF!,3,0),"")))</f>
        <v/>
      </c>
      <c r="F702" s="45"/>
      <c r="G702" s="45"/>
      <c r="H702" s="45" t="str">
        <f>IF(F702="","",#REF!+#REF!)</f>
        <v/>
      </c>
      <c r="I702" s="53"/>
      <c r="J702" s="53" t="str">
        <f t="shared" si="39"/>
        <v/>
      </c>
    </row>
    <row r="703" spans="1:10">
      <c r="A703" s="30"/>
      <c r="B703" s="30"/>
      <c r="C703" s="31"/>
      <c r="D703" s="32" t="str">
        <f>IF($C703="","",IFERROR(VLOOKUP($C703,#REF!,2,0),IFERROR(VLOOKUP($C703,#REF!,2,0),"")))</f>
        <v/>
      </c>
      <c r="E703" s="33" t="str">
        <f>IF($C703="","",IFERROR(VLOOKUP($C703,#REF!,3,0),IFERROR(VLOOKUP($C703,#REF!,3,0),"")))</f>
        <v/>
      </c>
      <c r="F703" s="45"/>
      <c r="G703" s="45"/>
      <c r="H703" s="45" t="str">
        <f>IF(F703="","",#REF!+#REF!)</f>
        <v/>
      </c>
      <c r="I703" s="53"/>
      <c r="J703" s="53" t="str">
        <f t="shared" si="39"/>
        <v/>
      </c>
    </row>
    <row r="704" spans="1:10">
      <c r="A704" s="30"/>
      <c r="B704" s="30"/>
      <c r="C704" s="31"/>
      <c r="D704" s="32" t="str">
        <f>IF($C704="","",IFERROR(VLOOKUP($C704,#REF!,2,0),IFERROR(VLOOKUP($C704,#REF!,2,0),"")))</f>
        <v/>
      </c>
      <c r="E704" s="33" t="str">
        <f>IF($C704="","",IFERROR(VLOOKUP($C704,#REF!,3,0),IFERROR(VLOOKUP($C704,#REF!,3,0),"")))</f>
        <v/>
      </c>
      <c r="F704" s="45"/>
      <c r="G704" s="45"/>
      <c r="H704" s="45" t="str">
        <f>IF(F704="","",#REF!+#REF!)</f>
        <v/>
      </c>
      <c r="I704" s="53"/>
      <c r="J704" s="53" t="str">
        <f t="shared" si="39"/>
        <v/>
      </c>
    </row>
    <row r="705" spans="1:10">
      <c r="A705" s="30"/>
      <c r="B705" s="30"/>
      <c r="C705" s="31"/>
      <c r="D705" s="32" t="str">
        <f>IF($C705="","",IFERROR(VLOOKUP($C705,#REF!,2,0),IFERROR(VLOOKUP($C705,#REF!,2,0),"")))</f>
        <v/>
      </c>
      <c r="E705" s="33" t="str">
        <f>IF($C705="","",IFERROR(VLOOKUP($C705,#REF!,3,0),IFERROR(VLOOKUP($C705,#REF!,3,0),"")))</f>
        <v/>
      </c>
      <c r="F705" s="45"/>
      <c r="G705" s="45"/>
      <c r="H705" s="45" t="str">
        <f>IF(F705="","",#REF!+#REF!)</f>
        <v/>
      </c>
      <c r="I705" s="53"/>
      <c r="J705" s="53" t="str">
        <f t="shared" si="39"/>
        <v/>
      </c>
    </row>
    <row r="706" spans="1:10">
      <c r="A706" s="30"/>
      <c r="B706" s="30"/>
      <c r="C706" s="31"/>
      <c r="D706" s="32" t="str">
        <f>IF($C706="","",IFERROR(VLOOKUP($C706,#REF!,2,0),IFERROR(VLOOKUP($C706,#REF!,2,0),"")))</f>
        <v/>
      </c>
      <c r="E706" s="33" t="str">
        <f>IF($C706="","",IFERROR(VLOOKUP($C706,#REF!,3,0),IFERROR(VLOOKUP($C706,#REF!,3,0),"")))</f>
        <v/>
      </c>
      <c r="F706" s="45"/>
      <c r="G706" s="45"/>
      <c r="H706" s="45" t="str">
        <f>IF(F706="","",#REF!+#REF!)</f>
        <v/>
      </c>
      <c r="I706" s="53"/>
      <c r="J706" s="53" t="str">
        <f t="shared" si="39"/>
        <v/>
      </c>
    </row>
    <row r="707" spans="1:10">
      <c r="A707" s="30"/>
      <c r="B707" s="30"/>
      <c r="C707" s="31"/>
      <c r="D707" s="32" t="str">
        <f>IF($C707="","",IFERROR(VLOOKUP($C707,#REF!,2,0),IFERROR(VLOOKUP($C707,#REF!,2,0),"")))</f>
        <v/>
      </c>
      <c r="E707" s="33" t="str">
        <f>IF($C707="","",IFERROR(VLOOKUP($C707,#REF!,3,0),IFERROR(VLOOKUP($C707,#REF!,3,0),"")))</f>
        <v/>
      </c>
      <c r="F707" s="45"/>
      <c r="G707" s="45"/>
      <c r="H707" s="45" t="str">
        <f>IF(F707="","",#REF!+#REF!)</f>
        <v/>
      </c>
      <c r="I707" s="53"/>
      <c r="J707" s="53" t="str">
        <f t="shared" si="39"/>
        <v/>
      </c>
    </row>
    <row r="708" spans="1:10">
      <c r="A708" s="30"/>
      <c r="B708" s="30"/>
      <c r="C708" s="31"/>
      <c r="D708" s="32" t="str">
        <f>IF($C708="","",IFERROR(VLOOKUP($C708,#REF!,2,0),IFERROR(VLOOKUP($C708,#REF!,2,0),"")))</f>
        <v/>
      </c>
      <c r="E708" s="33" t="str">
        <f>IF($C708="","",IFERROR(VLOOKUP($C708,#REF!,3,0),IFERROR(VLOOKUP($C708,#REF!,3,0),"")))</f>
        <v/>
      </c>
      <c r="F708" s="45"/>
      <c r="G708" s="45"/>
      <c r="H708" s="45" t="str">
        <f>IF(F708="","",#REF!+#REF!)</f>
        <v/>
      </c>
      <c r="I708" s="53"/>
      <c r="J708" s="53" t="str">
        <f t="shared" si="39"/>
        <v/>
      </c>
    </row>
    <row r="709" spans="1:10">
      <c r="A709" s="30"/>
      <c r="B709" s="30"/>
      <c r="C709" s="31"/>
      <c r="D709" s="32" t="str">
        <f>IF($C709="","",IFERROR(VLOOKUP($C709,#REF!,2,0),IFERROR(VLOOKUP($C709,#REF!,2,0),"")))</f>
        <v/>
      </c>
      <c r="E709" s="33" t="str">
        <f>IF($C709="","",IFERROR(VLOOKUP($C709,#REF!,3,0),IFERROR(VLOOKUP($C709,#REF!,3,0),"")))</f>
        <v/>
      </c>
      <c r="F709" s="45"/>
      <c r="G709" s="45"/>
      <c r="H709" s="45" t="str">
        <f>IF(F709="","",#REF!+#REF!)</f>
        <v/>
      </c>
      <c r="I709" s="53"/>
      <c r="J709" s="53" t="str">
        <f t="shared" si="39"/>
        <v/>
      </c>
    </row>
    <row r="710" spans="1:10">
      <c r="A710" s="30"/>
      <c r="B710" s="30"/>
      <c r="C710" s="31"/>
      <c r="D710" s="32" t="str">
        <f>IF($C710="","",IFERROR(VLOOKUP($C710,#REF!,2,0),IFERROR(VLOOKUP($C710,#REF!,2,0),"")))</f>
        <v/>
      </c>
      <c r="E710" s="33" t="str">
        <f>IF($C710="","",IFERROR(VLOOKUP($C710,#REF!,3,0),IFERROR(VLOOKUP($C710,#REF!,3,0),"")))</f>
        <v/>
      </c>
      <c r="F710" s="45"/>
      <c r="G710" s="45"/>
      <c r="H710" s="45" t="str">
        <f>IF(F710="","",#REF!+#REF!)</f>
        <v/>
      </c>
      <c r="I710" s="53"/>
      <c r="J710" s="53" t="str">
        <f t="shared" si="39"/>
        <v/>
      </c>
    </row>
    <row r="711" spans="1:10">
      <c r="A711" s="30"/>
      <c r="B711" s="30"/>
      <c r="C711" s="31"/>
      <c r="D711" s="32" t="str">
        <f>IF($C711="","",IFERROR(VLOOKUP($C711,#REF!,2,0),IFERROR(VLOOKUP($C711,#REF!,2,0),"")))</f>
        <v/>
      </c>
      <c r="E711" s="33" t="str">
        <f>IF($C711="","",IFERROR(VLOOKUP($C711,#REF!,3,0),IFERROR(VLOOKUP($C711,#REF!,3,0),"")))</f>
        <v/>
      </c>
      <c r="F711" s="45"/>
      <c r="G711" s="45"/>
      <c r="H711" s="45" t="str">
        <f>IF(F711="","",#REF!+#REF!)</f>
        <v/>
      </c>
      <c r="I711" s="53"/>
      <c r="J711" s="53" t="str">
        <f t="shared" si="39"/>
        <v/>
      </c>
    </row>
    <row r="712" spans="1:10">
      <c r="A712" s="30"/>
      <c r="B712" s="30"/>
      <c r="C712" s="31"/>
      <c r="D712" s="32" t="str">
        <f>IF($C712="","",IFERROR(VLOOKUP($C712,#REF!,2,0),IFERROR(VLOOKUP($C712,#REF!,2,0),"")))</f>
        <v/>
      </c>
      <c r="E712" s="33" t="str">
        <f>IF($C712="","",IFERROR(VLOOKUP($C712,#REF!,3,0),IFERROR(VLOOKUP($C712,#REF!,3,0),"")))</f>
        <v/>
      </c>
      <c r="F712" s="45"/>
      <c r="G712" s="45"/>
      <c r="H712" s="45" t="str">
        <f>IF(F712="","",#REF!+#REF!)</f>
        <v/>
      </c>
      <c r="I712" s="53"/>
      <c r="J712" s="53" t="str">
        <f t="shared" si="39"/>
        <v/>
      </c>
    </row>
    <row r="713" spans="1:10">
      <c r="A713" s="30"/>
      <c r="B713" s="30"/>
      <c r="C713" s="31"/>
      <c r="D713" s="32" t="str">
        <f>IF($C713="","",IFERROR(VLOOKUP($C713,#REF!,2,0),IFERROR(VLOOKUP($C713,#REF!,2,0),"")))</f>
        <v/>
      </c>
      <c r="E713" s="33" t="str">
        <f>IF($C713="","",IFERROR(VLOOKUP($C713,#REF!,3,0),IFERROR(VLOOKUP($C713,#REF!,3,0),"")))</f>
        <v/>
      </c>
      <c r="F713" s="45"/>
      <c r="G713" s="45"/>
      <c r="H713" s="45" t="str">
        <f>IF(F713="","",#REF!+#REF!)</f>
        <v/>
      </c>
      <c r="I713" s="53"/>
      <c r="J713" s="53" t="str">
        <f t="shared" si="39"/>
        <v/>
      </c>
    </row>
    <row r="714" spans="1:10">
      <c r="A714" s="30"/>
      <c r="B714" s="30"/>
      <c r="C714" s="31"/>
      <c r="D714" s="32" t="str">
        <f>IF($C714="","",IFERROR(VLOOKUP($C714,#REF!,2,0),IFERROR(VLOOKUP($C714,#REF!,2,0),"")))</f>
        <v/>
      </c>
      <c r="E714" s="33" t="str">
        <f>IF($C714="","",IFERROR(VLOOKUP($C714,#REF!,3,0),IFERROR(VLOOKUP($C714,#REF!,3,0),"")))</f>
        <v/>
      </c>
      <c r="F714" s="45"/>
      <c r="G714" s="45"/>
      <c r="H714" s="45" t="str">
        <f>IF(F714="","",#REF!+#REF!)</f>
        <v/>
      </c>
      <c r="I714" s="53"/>
      <c r="J714" s="53" t="str">
        <f t="shared" si="39"/>
        <v/>
      </c>
    </row>
    <row r="715" spans="1:10">
      <c r="A715" s="30"/>
      <c r="B715" s="30"/>
      <c r="C715" s="31"/>
      <c r="D715" s="32" t="str">
        <f>IF($C715="","",IFERROR(VLOOKUP($C715,#REF!,2,0),IFERROR(VLOOKUP($C715,#REF!,2,0),"")))</f>
        <v/>
      </c>
      <c r="E715" s="33" t="str">
        <f>IF($C715="","",IFERROR(VLOOKUP($C715,#REF!,3,0),IFERROR(VLOOKUP($C715,#REF!,3,0),"")))</f>
        <v/>
      </c>
      <c r="F715" s="45"/>
      <c r="G715" s="45"/>
      <c r="H715" s="45" t="str">
        <f>IF(F715="","",#REF!+#REF!)</f>
        <v/>
      </c>
      <c r="I715" s="53"/>
      <c r="J715" s="53" t="str">
        <f t="shared" si="39"/>
        <v/>
      </c>
    </row>
    <row r="716" spans="1:10">
      <c r="A716" s="30"/>
      <c r="B716" s="30"/>
      <c r="C716" s="31"/>
      <c r="D716" s="32" t="str">
        <f>IF($C716="","",IFERROR(VLOOKUP($C716,#REF!,2,0),IFERROR(VLOOKUP($C716,#REF!,2,0),"")))</f>
        <v/>
      </c>
      <c r="E716" s="33" t="str">
        <f>IF($C716="","",IFERROR(VLOOKUP($C716,#REF!,3,0),IFERROR(VLOOKUP($C716,#REF!,3,0),"")))</f>
        <v/>
      </c>
      <c r="F716" s="45"/>
      <c r="G716" s="45"/>
      <c r="H716" s="45" t="str">
        <f>IF(F716="","",#REF!+#REF!)</f>
        <v/>
      </c>
      <c r="I716" s="53"/>
      <c r="J716" s="53" t="str">
        <f t="shared" si="39"/>
        <v/>
      </c>
    </row>
    <row r="717" spans="1:10">
      <c r="A717" s="30"/>
      <c r="B717" s="30"/>
      <c r="C717" s="31"/>
      <c r="D717" s="32" t="str">
        <f>IF($C717="","",IFERROR(VLOOKUP($C717,#REF!,2,0),IFERROR(VLOOKUP($C717,#REF!,2,0),"")))</f>
        <v/>
      </c>
      <c r="E717" s="33" t="str">
        <f>IF($C717="","",IFERROR(VLOOKUP($C717,#REF!,3,0),IFERROR(VLOOKUP($C717,#REF!,3,0),"")))</f>
        <v/>
      </c>
      <c r="F717" s="45"/>
      <c r="G717" s="45"/>
      <c r="H717" s="45" t="str">
        <f>IF(F717="","",#REF!+#REF!)</f>
        <v/>
      </c>
      <c r="I717" s="53"/>
      <c r="J717" s="53" t="str">
        <f t="shared" si="39"/>
        <v/>
      </c>
    </row>
    <row r="718" spans="1:10">
      <c r="A718" s="30"/>
      <c r="B718" s="30"/>
      <c r="C718" s="31"/>
      <c r="D718" s="32" t="str">
        <f>IF($C718="","",IFERROR(VLOOKUP($C718,#REF!,2,0),IFERROR(VLOOKUP($C718,#REF!,2,0),"")))</f>
        <v/>
      </c>
      <c r="E718" s="33" t="str">
        <f>IF($C718="","",IFERROR(VLOOKUP($C718,#REF!,3,0),IFERROR(VLOOKUP($C718,#REF!,3,0),"")))</f>
        <v/>
      </c>
      <c r="F718" s="45"/>
      <c r="G718" s="45"/>
      <c r="H718" s="45" t="str">
        <f>IF(F718="","",#REF!+#REF!)</f>
        <v/>
      </c>
      <c r="I718" s="53"/>
      <c r="J718" s="53" t="str">
        <f t="shared" si="39"/>
        <v/>
      </c>
    </row>
    <row r="719" spans="1:10">
      <c r="A719" s="30"/>
      <c r="B719" s="30"/>
      <c r="C719" s="31"/>
      <c r="D719" s="32" t="str">
        <f>IF($C719="","",IFERROR(VLOOKUP($C719,#REF!,2,0),IFERROR(VLOOKUP($C719,#REF!,2,0),"")))</f>
        <v/>
      </c>
      <c r="E719" s="33" t="str">
        <f>IF($C719="","",IFERROR(VLOOKUP($C719,#REF!,3,0),IFERROR(VLOOKUP($C719,#REF!,3,0),"")))</f>
        <v/>
      </c>
      <c r="F719" s="45"/>
      <c r="G719" s="45"/>
      <c r="H719" s="45" t="str">
        <f>IF(F719="","",#REF!+#REF!)</f>
        <v/>
      </c>
      <c r="I719" s="53"/>
      <c r="J719" s="53" t="str">
        <f t="shared" si="39"/>
        <v/>
      </c>
    </row>
    <row r="720" spans="1:10">
      <c r="A720" s="30"/>
      <c r="B720" s="30"/>
      <c r="C720" s="31"/>
      <c r="D720" s="32" t="str">
        <f>IF($C720="","",IFERROR(VLOOKUP($C720,#REF!,2,0),IFERROR(VLOOKUP($C720,#REF!,2,0),"")))</f>
        <v/>
      </c>
      <c r="E720" s="33" t="str">
        <f>IF($C720="","",IFERROR(VLOOKUP($C720,#REF!,3,0),IFERROR(VLOOKUP($C720,#REF!,3,0),"")))</f>
        <v/>
      </c>
      <c r="F720" s="45"/>
      <c r="G720" s="45"/>
      <c r="H720" s="45" t="str">
        <f>IF(F720="","",#REF!+#REF!)</f>
        <v/>
      </c>
      <c r="I720" s="53"/>
      <c r="J720" s="53" t="str">
        <f t="shared" ref="J720:J782" si="40">IF(F720="","",ROUND((F720*H720),2))</f>
        <v/>
      </c>
    </row>
    <row r="721" spans="1:10">
      <c r="A721" s="30"/>
      <c r="B721" s="30"/>
      <c r="C721" s="31"/>
      <c r="D721" s="32" t="str">
        <f>IF($C721="","",IFERROR(VLOOKUP($C721,#REF!,2,0),IFERROR(VLOOKUP($C721,#REF!,2,0),"")))</f>
        <v/>
      </c>
      <c r="E721" s="33" t="str">
        <f>IF($C721="","",IFERROR(VLOOKUP($C721,#REF!,3,0),IFERROR(VLOOKUP($C721,#REF!,3,0),"")))</f>
        <v/>
      </c>
      <c r="F721" s="45"/>
      <c r="G721" s="45"/>
      <c r="H721" s="45" t="str">
        <f>IF(F721="","",#REF!+#REF!)</f>
        <v/>
      </c>
      <c r="I721" s="53"/>
      <c r="J721" s="53" t="str">
        <f t="shared" si="40"/>
        <v/>
      </c>
    </row>
    <row r="722" spans="1:10">
      <c r="A722" s="30"/>
      <c r="B722" s="30"/>
      <c r="C722" s="31"/>
      <c r="D722" s="32" t="str">
        <f>IF($C722="","",IFERROR(VLOOKUP($C722,#REF!,2,0),IFERROR(VLOOKUP($C722,#REF!,2,0),"")))</f>
        <v/>
      </c>
      <c r="E722" s="33" t="str">
        <f>IF($C722="","",IFERROR(VLOOKUP($C722,#REF!,3,0),IFERROR(VLOOKUP($C722,#REF!,3,0),"")))</f>
        <v/>
      </c>
      <c r="F722" s="45"/>
      <c r="G722" s="45"/>
      <c r="H722" s="45" t="str">
        <f>IF(F722="","",#REF!+#REF!)</f>
        <v/>
      </c>
      <c r="I722" s="53"/>
      <c r="J722" s="53" t="str">
        <f t="shared" si="40"/>
        <v/>
      </c>
    </row>
    <row r="723" spans="1:10">
      <c r="A723" s="30"/>
      <c r="B723" s="30"/>
      <c r="C723" s="31"/>
      <c r="D723" s="32" t="str">
        <f>IF($C723="","",IFERROR(VLOOKUP($C723,#REF!,2,0),IFERROR(VLOOKUP($C723,#REF!,2,0),"")))</f>
        <v/>
      </c>
      <c r="E723" s="33" t="str">
        <f>IF($C723="","",IFERROR(VLOOKUP($C723,#REF!,3,0),IFERROR(VLOOKUP($C723,#REF!,3,0),"")))</f>
        <v/>
      </c>
      <c r="F723" s="45"/>
      <c r="G723" s="45"/>
      <c r="H723" s="45" t="str">
        <f>IF(F723="","",#REF!+#REF!)</f>
        <v/>
      </c>
      <c r="I723" s="53"/>
      <c r="J723" s="53" t="str">
        <f t="shared" si="40"/>
        <v/>
      </c>
    </row>
    <row r="724" spans="1:10">
      <c r="A724" s="30"/>
      <c r="B724" s="30"/>
      <c r="C724" s="31"/>
      <c r="D724" s="32" t="str">
        <f>IF($C724="","",IFERROR(VLOOKUP($C724,#REF!,2,0),IFERROR(VLOOKUP($C724,#REF!,2,0),"")))</f>
        <v/>
      </c>
      <c r="E724" s="33" t="str">
        <f>IF($C724="","",IFERROR(VLOOKUP($C724,#REF!,3,0),IFERROR(VLOOKUP($C724,#REF!,3,0),"")))</f>
        <v/>
      </c>
      <c r="F724" s="45"/>
      <c r="G724" s="45"/>
      <c r="H724" s="45" t="str">
        <f>IF(F724="","",#REF!+#REF!)</f>
        <v/>
      </c>
      <c r="I724" s="53"/>
      <c r="J724" s="53" t="str">
        <f t="shared" si="40"/>
        <v/>
      </c>
    </row>
    <row r="725" spans="1:10">
      <c r="A725" s="30"/>
      <c r="B725" s="30"/>
      <c r="C725" s="31"/>
      <c r="D725" s="32" t="str">
        <f>IF($C725="","",IFERROR(VLOOKUP($C725,#REF!,2,0),IFERROR(VLOOKUP($C725,#REF!,2,0),"")))</f>
        <v/>
      </c>
      <c r="E725" s="33" t="str">
        <f>IF($C725="","",IFERROR(VLOOKUP($C725,#REF!,3,0),IFERROR(VLOOKUP($C725,#REF!,3,0),"")))</f>
        <v/>
      </c>
      <c r="F725" s="45"/>
      <c r="G725" s="45"/>
      <c r="H725" s="45" t="str">
        <f>IF(F725="","",#REF!+#REF!)</f>
        <v/>
      </c>
      <c r="I725" s="53"/>
      <c r="J725" s="53" t="str">
        <f t="shared" si="40"/>
        <v/>
      </c>
    </row>
    <row r="726" spans="1:10">
      <c r="A726" s="30"/>
      <c r="B726" s="30"/>
      <c r="C726" s="31"/>
      <c r="D726" s="32" t="str">
        <f>IF($C726="","",IFERROR(VLOOKUP($C726,#REF!,2,0),IFERROR(VLOOKUP($C726,#REF!,2,0),"")))</f>
        <v/>
      </c>
      <c r="E726" s="33" t="str">
        <f>IF($C726="","",IFERROR(VLOOKUP($C726,#REF!,3,0),IFERROR(VLOOKUP($C726,#REF!,3,0),"")))</f>
        <v/>
      </c>
      <c r="F726" s="45"/>
      <c r="G726" s="45"/>
      <c r="H726" s="45" t="str">
        <f>IF(F726="","",#REF!+#REF!)</f>
        <v/>
      </c>
      <c r="I726" s="53"/>
      <c r="J726" s="53" t="str">
        <f t="shared" si="40"/>
        <v/>
      </c>
    </row>
    <row r="727" spans="1:10">
      <c r="A727" s="30"/>
      <c r="B727" s="30"/>
      <c r="C727" s="31"/>
      <c r="D727" s="32" t="str">
        <f>IF($C727="","",IFERROR(VLOOKUP($C727,#REF!,2,0),IFERROR(VLOOKUP($C727,#REF!,2,0),"")))</f>
        <v/>
      </c>
      <c r="E727" s="33" t="str">
        <f>IF($C727="","",IFERROR(VLOOKUP($C727,#REF!,3,0),IFERROR(VLOOKUP($C727,#REF!,3,0),"")))</f>
        <v/>
      </c>
      <c r="F727" s="45"/>
      <c r="G727" s="45"/>
      <c r="H727" s="45" t="str">
        <f>IF(F727="","",#REF!+#REF!)</f>
        <v/>
      </c>
      <c r="I727" s="53"/>
      <c r="J727" s="53" t="str">
        <f t="shared" si="40"/>
        <v/>
      </c>
    </row>
    <row r="728" spans="1:10">
      <c r="A728" s="30"/>
      <c r="B728" s="30"/>
      <c r="C728" s="31"/>
      <c r="D728" s="32" t="str">
        <f>IF($C728="","",IFERROR(VLOOKUP($C728,#REF!,2,0),IFERROR(VLOOKUP($C728,#REF!,2,0),"")))</f>
        <v/>
      </c>
      <c r="E728" s="33" t="str">
        <f>IF($C728="","",IFERROR(VLOOKUP($C728,#REF!,3,0),IFERROR(VLOOKUP($C728,#REF!,3,0),"")))</f>
        <v/>
      </c>
      <c r="F728" s="45"/>
      <c r="G728" s="45"/>
      <c r="H728" s="45" t="str">
        <f>IF(F728="","",#REF!+#REF!)</f>
        <v/>
      </c>
      <c r="I728" s="53"/>
      <c r="J728" s="53" t="str">
        <f t="shared" si="40"/>
        <v/>
      </c>
    </row>
    <row r="729" spans="1:10">
      <c r="A729" s="30"/>
      <c r="B729" s="30"/>
      <c r="C729" s="31"/>
      <c r="D729" s="32" t="str">
        <f>IF($C729="","",IFERROR(VLOOKUP($C729,#REF!,2,0),IFERROR(VLOOKUP($C729,#REF!,2,0),"")))</f>
        <v/>
      </c>
      <c r="E729" s="33" t="str">
        <f>IF($C729="","",IFERROR(VLOOKUP($C729,#REF!,3,0),IFERROR(VLOOKUP($C729,#REF!,3,0),"")))</f>
        <v/>
      </c>
      <c r="F729" s="45"/>
      <c r="G729" s="45"/>
      <c r="H729" s="45" t="str">
        <f>IF(F729="","",#REF!+#REF!)</f>
        <v/>
      </c>
      <c r="I729" s="53"/>
      <c r="J729" s="53" t="str">
        <f t="shared" si="40"/>
        <v/>
      </c>
    </row>
    <row r="730" spans="1:10">
      <c r="A730" s="30"/>
      <c r="B730" s="30"/>
      <c r="C730" s="31"/>
      <c r="D730" s="32" t="str">
        <f>IF($C730="","",IFERROR(VLOOKUP($C730,#REF!,2,0),IFERROR(VLOOKUP($C730,#REF!,2,0),"")))</f>
        <v/>
      </c>
      <c r="E730" s="33" t="str">
        <f>IF($C730="","",IFERROR(VLOOKUP($C730,#REF!,3,0),IFERROR(VLOOKUP($C730,#REF!,3,0),"")))</f>
        <v/>
      </c>
      <c r="F730" s="45"/>
      <c r="G730" s="45"/>
      <c r="H730" s="45" t="str">
        <f>IF(F730="","",#REF!+#REF!)</f>
        <v/>
      </c>
      <c r="I730" s="53"/>
      <c r="J730" s="53" t="str">
        <f t="shared" si="40"/>
        <v/>
      </c>
    </row>
    <row r="731" spans="1:10">
      <c r="A731" s="30"/>
      <c r="B731" s="30"/>
      <c r="C731" s="31"/>
      <c r="D731" s="32" t="str">
        <f>IF($C731="","",IFERROR(VLOOKUP($C731,#REF!,2,0),IFERROR(VLOOKUP($C731,#REF!,2,0),"")))</f>
        <v/>
      </c>
      <c r="E731" s="33" t="str">
        <f>IF($C731="","",IFERROR(VLOOKUP($C731,#REF!,3,0),IFERROR(VLOOKUP($C731,#REF!,3,0),"")))</f>
        <v/>
      </c>
      <c r="F731" s="45"/>
      <c r="G731" s="45"/>
      <c r="H731" s="45" t="str">
        <f>IF(F731="","",#REF!+#REF!)</f>
        <v/>
      </c>
      <c r="I731" s="53"/>
      <c r="J731" s="53" t="str">
        <f t="shared" si="40"/>
        <v/>
      </c>
    </row>
    <row r="732" spans="1:10">
      <c r="A732" s="30"/>
      <c r="B732" s="30"/>
      <c r="C732" s="31"/>
      <c r="D732" s="32" t="str">
        <f>IF($C732="","",IFERROR(VLOOKUP($C732,#REF!,2,0),IFERROR(VLOOKUP($C732,#REF!,2,0),"")))</f>
        <v/>
      </c>
      <c r="E732" s="33" t="str">
        <f>IF($C732="","",IFERROR(VLOOKUP($C732,#REF!,3,0),IFERROR(VLOOKUP($C732,#REF!,3,0),"")))</f>
        <v/>
      </c>
      <c r="F732" s="45"/>
      <c r="G732" s="45"/>
      <c r="H732" s="45" t="str">
        <f>IF(F732="","",#REF!+#REF!)</f>
        <v/>
      </c>
      <c r="I732" s="53"/>
      <c r="J732" s="53" t="str">
        <f t="shared" si="40"/>
        <v/>
      </c>
    </row>
    <row r="733" spans="1:10">
      <c r="A733" s="30"/>
      <c r="B733" s="30"/>
      <c r="C733" s="31"/>
      <c r="D733" s="32" t="str">
        <f>IF($C733="","",IFERROR(VLOOKUP($C733,#REF!,2,0),IFERROR(VLOOKUP($C733,#REF!,2,0),"")))</f>
        <v/>
      </c>
      <c r="E733" s="33" t="str">
        <f>IF($C733="","",IFERROR(VLOOKUP($C733,#REF!,3,0),IFERROR(VLOOKUP($C733,#REF!,3,0),"")))</f>
        <v/>
      </c>
      <c r="F733" s="45"/>
      <c r="G733" s="45"/>
      <c r="H733" s="45" t="str">
        <f>IF(F733="","",#REF!+#REF!)</f>
        <v/>
      </c>
      <c r="I733" s="53"/>
      <c r="J733" s="53" t="str">
        <f t="shared" si="40"/>
        <v/>
      </c>
    </row>
    <row r="734" spans="1:10">
      <c r="A734" s="30"/>
      <c r="B734" s="30"/>
      <c r="C734" s="31"/>
      <c r="D734" s="32" t="str">
        <f>IF($C734="","",IFERROR(VLOOKUP($C734,#REF!,2,0),IFERROR(VLOOKUP($C734,#REF!,2,0),"")))</f>
        <v/>
      </c>
      <c r="E734" s="33" t="str">
        <f>IF($C734="","",IFERROR(VLOOKUP($C734,#REF!,3,0),IFERROR(VLOOKUP($C734,#REF!,3,0),"")))</f>
        <v/>
      </c>
      <c r="F734" s="45"/>
      <c r="G734" s="45"/>
      <c r="H734" s="45" t="str">
        <f>IF(F734="","",#REF!+#REF!)</f>
        <v/>
      </c>
      <c r="I734" s="53"/>
      <c r="J734" s="53" t="str">
        <f t="shared" si="40"/>
        <v/>
      </c>
    </row>
    <row r="735" spans="1:10">
      <c r="A735" s="30"/>
      <c r="B735" s="30"/>
      <c r="C735" s="31"/>
      <c r="D735" s="32" t="str">
        <f>IF($C735="","",IFERROR(VLOOKUP($C735,#REF!,2,0),IFERROR(VLOOKUP($C735,#REF!,2,0),"")))</f>
        <v/>
      </c>
      <c r="E735" s="33" t="str">
        <f>IF($C735="","",IFERROR(VLOOKUP($C735,#REF!,3,0),IFERROR(VLOOKUP($C735,#REF!,3,0),"")))</f>
        <v/>
      </c>
      <c r="F735" s="45"/>
      <c r="G735" s="45"/>
      <c r="H735" s="45" t="str">
        <f>IF(F735="","",#REF!+#REF!)</f>
        <v/>
      </c>
      <c r="I735" s="53"/>
      <c r="J735" s="53" t="str">
        <f t="shared" si="40"/>
        <v/>
      </c>
    </row>
    <row r="736" spans="1:10">
      <c r="A736" s="30"/>
      <c r="B736" s="30"/>
      <c r="C736" s="31"/>
      <c r="D736" s="32" t="str">
        <f>IF($C736="","",IFERROR(VLOOKUP($C736,#REF!,2,0),IFERROR(VLOOKUP($C736,#REF!,2,0),"")))</f>
        <v/>
      </c>
      <c r="E736" s="33" t="str">
        <f>IF($C736="","",IFERROR(VLOOKUP($C736,#REF!,3,0),IFERROR(VLOOKUP($C736,#REF!,3,0),"")))</f>
        <v/>
      </c>
      <c r="F736" s="45"/>
      <c r="G736" s="45"/>
      <c r="H736" s="45" t="str">
        <f>IF(F736="","",#REF!+#REF!)</f>
        <v/>
      </c>
      <c r="I736" s="53"/>
      <c r="J736" s="53" t="str">
        <f t="shared" si="40"/>
        <v/>
      </c>
    </row>
    <row r="737" spans="1:10">
      <c r="A737" s="30"/>
      <c r="B737" s="30"/>
      <c r="C737" s="31"/>
      <c r="D737" s="32" t="str">
        <f>IF($C737="","",IFERROR(VLOOKUP($C737,#REF!,2,0),IFERROR(VLOOKUP($C737,#REF!,2,0),"")))</f>
        <v/>
      </c>
      <c r="E737" s="33" t="str">
        <f>IF($C737="","",IFERROR(VLOOKUP($C737,#REF!,3,0),IFERROR(VLOOKUP($C737,#REF!,3,0),"")))</f>
        <v/>
      </c>
      <c r="F737" s="45"/>
      <c r="G737" s="45"/>
      <c r="H737" s="45" t="str">
        <f>IF(F737="","",#REF!+#REF!)</f>
        <v/>
      </c>
      <c r="I737" s="53"/>
      <c r="J737" s="53" t="str">
        <f t="shared" si="40"/>
        <v/>
      </c>
    </row>
    <row r="738" spans="1:10">
      <c r="A738" s="30"/>
      <c r="B738" s="30"/>
      <c r="C738" s="31"/>
      <c r="D738" s="32" t="str">
        <f>IF($C738="","",IFERROR(VLOOKUP($C738,#REF!,2,0),IFERROR(VLOOKUP($C738,#REF!,2,0),"")))</f>
        <v/>
      </c>
      <c r="E738" s="33" t="str">
        <f>IF($C738="","",IFERROR(VLOOKUP($C738,#REF!,3,0),IFERROR(VLOOKUP($C738,#REF!,3,0),"")))</f>
        <v/>
      </c>
      <c r="F738" s="45"/>
      <c r="G738" s="45"/>
      <c r="H738" s="45" t="str">
        <f>IF(F738="","",#REF!+#REF!)</f>
        <v/>
      </c>
      <c r="I738" s="53"/>
      <c r="J738" s="53" t="str">
        <f t="shared" si="40"/>
        <v/>
      </c>
    </row>
    <row r="739" spans="1:10">
      <c r="A739" s="30"/>
      <c r="B739" s="30"/>
      <c r="C739" s="31"/>
      <c r="D739" s="32" t="str">
        <f>IF($C739="","",IFERROR(VLOOKUP($C739,#REF!,2,0),IFERROR(VLOOKUP($C739,#REF!,2,0),"")))</f>
        <v/>
      </c>
      <c r="E739" s="33" t="str">
        <f>IF($C739="","",IFERROR(VLOOKUP($C739,#REF!,3,0),IFERROR(VLOOKUP($C739,#REF!,3,0),"")))</f>
        <v/>
      </c>
      <c r="F739" s="45"/>
      <c r="G739" s="45"/>
      <c r="H739" s="45" t="str">
        <f>IF(F739="","",#REF!+#REF!)</f>
        <v/>
      </c>
      <c r="I739" s="53"/>
      <c r="J739" s="53" t="str">
        <f t="shared" si="40"/>
        <v/>
      </c>
    </row>
    <row r="740" spans="1:10">
      <c r="A740" s="30"/>
      <c r="B740" s="30"/>
      <c r="C740" s="31"/>
      <c r="D740" s="32" t="str">
        <f>IF($C740="","",IFERROR(VLOOKUP($C740,#REF!,2,0),IFERROR(VLOOKUP($C740,#REF!,2,0),"")))</f>
        <v/>
      </c>
      <c r="E740" s="33" t="str">
        <f>IF($C740="","",IFERROR(VLOOKUP($C740,#REF!,3,0),IFERROR(VLOOKUP($C740,#REF!,3,0),"")))</f>
        <v/>
      </c>
      <c r="F740" s="45"/>
      <c r="G740" s="45"/>
      <c r="H740" s="45" t="str">
        <f>IF(F740="","",#REF!+#REF!)</f>
        <v/>
      </c>
      <c r="I740" s="53"/>
      <c r="J740" s="53" t="str">
        <f t="shared" si="40"/>
        <v/>
      </c>
    </row>
    <row r="741" spans="1:10">
      <c r="A741" s="30"/>
      <c r="B741" s="30"/>
      <c r="C741" s="31"/>
      <c r="D741" s="32" t="str">
        <f>IF($C741="","",IFERROR(VLOOKUP($C741,#REF!,2,0),IFERROR(VLOOKUP($C741,#REF!,2,0),"")))</f>
        <v/>
      </c>
      <c r="E741" s="33" t="str">
        <f>IF($C741="","",IFERROR(VLOOKUP($C741,#REF!,3,0),IFERROR(VLOOKUP($C741,#REF!,3,0),"")))</f>
        <v/>
      </c>
      <c r="F741" s="45"/>
      <c r="G741" s="45"/>
      <c r="H741" s="45" t="str">
        <f>IF(F741="","",#REF!+#REF!)</f>
        <v/>
      </c>
      <c r="I741" s="53"/>
      <c r="J741" s="53" t="str">
        <f t="shared" si="40"/>
        <v/>
      </c>
    </row>
    <row r="742" spans="1:10">
      <c r="A742" s="30"/>
      <c r="B742" s="30"/>
      <c r="C742" s="31"/>
      <c r="D742" s="32" t="str">
        <f>IF($C742="","",IFERROR(VLOOKUP($C742,#REF!,2,0),IFERROR(VLOOKUP($C742,#REF!,2,0),"")))</f>
        <v/>
      </c>
      <c r="E742" s="33" t="str">
        <f>IF($C742="","",IFERROR(VLOOKUP($C742,#REF!,3,0),IFERROR(VLOOKUP($C742,#REF!,3,0),"")))</f>
        <v/>
      </c>
      <c r="F742" s="45"/>
      <c r="G742" s="45"/>
      <c r="H742" s="45" t="str">
        <f>IF(F742="","",#REF!+#REF!)</f>
        <v/>
      </c>
      <c r="I742" s="53"/>
      <c r="J742" s="53" t="str">
        <f t="shared" si="40"/>
        <v/>
      </c>
    </row>
    <row r="743" spans="1:10">
      <c r="A743" s="30"/>
      <c r="B743" s="30"/>
      <c r="C743" s="31"/>
      <c r="D743" s="32" t="str">
        <f>IF($C743="","",IFERROR(VLOOKUP($C743,#REF!,2,0),IFERROR(VLOOKUP($C743,#REF!,2,0),"")))</f>
        <v/>
      </c>
      <c r="E743" s="33" t="str">
        <f>IF($C743="","",IFERROR(VLOOKUP($C743,#REF!,3,0),IFERROR(VLOOKUP($C743,#REF!,3,0),"")))</f>
        <v/>
      </c>
      <c r="F743" s="45"/>
      <c r="G743" s="45"/>
      <c r="H743" s="45" t="str">
        <f>IF(F743="","",#REF!+#REF!)</f>
        <v/>
      </c>
      <c r="I743" s="53"/>
      <c r="J743" s="53" t="str">
        <f t="shared" si="40"/>
        <v/>
      </c>
    </row>
    <row r="744" spans="1:10">
      <c r="A744" s="30"/>
      <c r="B744" s="30"/>
      <c r="C744" s="31"/>
      <c r="D744" s="32" t="str">
        <f>IF($C744="","",IFERROR(VLOOKUP($C744,#REF!,2,0),IFERROR(VLOOKUP($C744,#REF!,2,0),"")))</f>
        <v/>
      </c>
      <c r="E744" s="33" t="str">
        <f>IF($C744="","",IFERROR(VLOOKUP($C744,#REF!,3,0),IFERROR(VLOOKUP($C744,#REF!,3,0),"")))</f>
        <v/>
      </c>
      <c r="F744" s="45"/>
      <c r="G744" s="45"/>
      <c r="H744" s="45" t="str">
        <f>IF(F744="","",#REF!+#REF!)</f>
        <v/>
      </c>
      <c r="I744" s="53"/>
      <c r="J744" s="53" t="str">
        <f t="shared" si="40"/>
        <v/>
      </c>
    </row>
    <row r="745" spans="1:10">
      <c r="A745" s="30"/>
      <c r="B745" s="30"/>
      <c r="C745" s="31"/>
      <c r="D745" s="32" t="str">
        <f>IF($C745="","",IFERROR(VLOOKUP($C745,#REF!,2,0),IFERROR(VLOOKUP($C745,#REF!,2,0),"")))</f>
        <v/>
      </c>
      <c r="E745" s="33" t="str">
        <f>IF($C745="","",IFERROR(VLOOKUP($C745,#REF!,3,0),IFERROR(VLOOKUP($C745,#REF!,3,0),"")))</f>
        <v/>
      </c>
      <c r="F745" s="45"/>
      <c r="G745" s="45"/>
      <c r="H745" s="45" t="str">
        <f>IF(F745="","",#REF!+#REF!)</f>
        <v/>
      </c>
      <c r="I745" s="53"/>
      <c r="J745" s="53" t="str">
        <f t="shared" si="40"/>
        <v/>
      </c>
    </row>
    <row r="746" spans="1:10">
      <c r="A746" s="30"/>
      <c r="B746" s="30"/>
      <c r="C746" s="31"/>
      <c r="D746" s="32" t="str">
        <f>IF($C746="","",IFERROR(VLOOKUP($C746,#REF!,2,0),IFERROR(VLOOKUP($C746,#REF!,2,0),"")))</f>
        <v/>
      </c>
      <c r="E746" s="33" t="str">
        <f>IF($C746="","",IFERROR(VLOOKUP($C746,#REF!,3,0),IFERROR(VLOOKUP($C746,#REF!,3,0),"")))</f>
        <v/>
      </c>
      <c r="F746" s="45"/>
      <c r="G746" s="45"/>
      <c r="H746" s="45" t="str">
        <f>IF(F746="","",#REF!+#REF!)</f>
        <v/>
      </c>
      <c r="I746" s="53"/>
      <c r="J746" s="53" t="str">
        <f t="shared" si="40"/>
        <v/>
      </c>
    </row>
    <row r="747" spans="1:10">
      <c r="A747" s="30"/>
      <c r="B747" s="30"/>
      <c r="C747" s="31"/>
      <c r="D747" s="32" t="str">
        <f>IF($C747="","",IFERROR(VLOOKUP($C747,#REF!,2,0),IFERROR(VLOOKUP($C747,#REF!,2,0),"")))</f>
        <v/>
      </c>
      <c r="E747" s="33" t="str">
        <f>IF($C747="","",IFERROR(VLOOKUP($C747,#REF!,3,0),IFERROR(VLOOKUP($C747,#REF!,3,0),"")))</f>
        <v/>
      </c>
      <c r="F747" s="45"/>
      <c r="G747" s="45"/>
      <c r="H747" s="45" t="str">
        <f>IF(F747="","",#REF!+#REF!)</f>
        <v/>
      </c>
      <c r="I747" s="53"/>
      <c r="J747" s="53" t="str">
        <f t="shared" si="40"/>
        <v/>
      </c>
    </row>
    <row r="748" spans="1:10">
      <c r="A748" s="30"/>
      <c r="B748" s="30"/>
      <c r="C748" s="31"/>
      <c r="D748" s="32" t="str">
        <f>IF($C748="","",IFERROR(VLOOKUP($C748,#REF!,2,0),IFERROR(VLOOKUP($C748,#REF!,2,0),"")))</f>
        <v/>
      </c>
      <c r="E748" s="33" t="str">
        <f>IF($C748="","",IFERROR(VLOOKUP($C748,#REF!,3,0),IFERROR(VLOOKUP($C748,#REF!,3,0),"")))</f>
        <v/>
      </c>
      <c r="F748" s="45"/>
      <c r="G748" s="45"/>
      <c r="H748" s="45" t="str">
        <f>IF(F748="","",#REF!+#REF!)</f>
        <v/>
      </c>
      <c r="I748" s="53"/>
      <c r="J748" s="53" t="str">
        <f t="shared" si="40"/>
        <v/>
      </c>
    </row>
    <row r="749" spans="1:10">
      <c r="A749" s="30"/>
      <c r="B749" s="30"/>
      <c r="C749" s="31"/>
      <c r="D749" s="32" t="str">
        <f>IF($C749="","",IFERROR(VLOOKUP($C749,#REF!,2,0),IFERROR(VLOOKUP($C749,#REF!,2,0),"")))</f>
        <v/>
      </c>
      <c r="E749" s="33" t="str">
        <f>IF($C749="","",IFERROR(VLOOKUP($C749,#REF!,3,0),IFERROR(VLOOKUP($C749,#REF!,3,0),"")))</f>
        <v/>
      </c>
      <c r="F749" s="45"/>
      <c r="G749" s="45"/>
      <c r="H749" s="45" t="str">
        <f>IF(F749="","",#REF!+#REF!)</f>
        <v/>
      </c>
      <c r="I749" s="53"/>
      <c r="J749" s="53" t="str">
        <f t="shared" si="40"/>
        <v/>
      </c>
    </row>
    <row r="750" spans="1:10">
      <c r="A750" s="30"/>
      <c r="B750" s="30"/>
      <c r="C750" s="31"/>
      <c r="D750" s="32" t="str">
        <f>IF($C750="","",IFERROR(VLOOKUP($C750,#REF!,2,0),IFERROR(VLOOKUP($C750,#REF!,2,0),"")))</f>
        <v/>
      </c>
      <c r="E750" s="33" t="str">
        <f>IF($C750="","",IFERROR(VLOOKUP($C750,#REF!,3,0),IFERROR(VLOOKUP($C750,#REF!,3,0),"")))</f>
        <v/>
      </c>
      <c r="F750" s="45"/>
      <c r="G750" s="45"/>
      <c r="H750" s="45" t="str">
        <f>IF(F750="","",#REF!+#REF!)</f>
        <v/>
      </c>
      <c r="I750" s="53"/>
      <c r="J750" s="53" t="str">
        <f t="shared" si="40"/>
        <v/>
      </c>
    </row>
    <row r="751" spans="1:10">
      <c r="A751" s="30"/>
      <c r="B751" s="30"/>
      <c r="C751" s="31"/>
      <c r="D751" s="32" t="str">
        <f>IF($C751="","",IFERROR(VLOOKUP($C751,#REF!,2,0),IFERROR(VLOOKUP($C751,#REF!,2,0),"")))</f>
        <v/>
      </c>
      <c r="E751" s="33" t="str">
        <f>IF($C751="","",IFERROR(VLOOKUP($C751,#REF!,3,0),IFERROR(VLOOKUP($C751,#REF!,3,0),"")))</f>
        <v/>
      </c>
      <c r="F751" s="45"/>
      <c r="G751" s="45"/>
      <c r="H751" s="45" t="str">
        <f>IF(F751="","",#REF!+#REF!)</f>
        <v/>
      </c>
      <c r="I751" s="53"/>
      <c r="J751" s="53" t="str">
        <f t="shared" si="40"/>
        <v/>
      </c>
    </row>
    <row r="752" spans="1:10">
      <c r="A752" s="30"/>
      <c r="B752" s="30"/>
      <c r="C752" s="31"/>
      <c r="D752" s="32" t="str">
        <f>IF($C752="","",IFERROR(VLOOKUP($C752,#REF!,2,0),IFERROR(VLOOKUP($C752,#REF!,2,0),"")))</f>
        <v/>
      </c>
      <c r="E752" s="33" t="str">
        <f>IF($C752="","",IFERROR(VLOOKUP($C752,#REF!,3,0),IFERROR(VLOOKUP($C752,#REF!,3,0),"")))</f>
        <v/>
      </c>
      <c r="F752" s="45"/>
      <c r="G752" s="45"/>
      <c r="H752" s="45" t="str">
        <f>IF(F752="","",#REF!+#REF!)</f>
        <v/>
      </c>
      <c r="I752" s="53"/>
      <c r="J752" s="53" t="str">
        <f t="shared" si="40"/>
        <v/>
      </c>
    </row>
    <row r="753" spans="1:10">
      <c r="A753" s="30"/>
      <c r="B753" s="30"/>
      <c r="C753" s="31"/>
      <c r="D753" s="32" t="str">
        <f>IF($C753="","",IFERROR(VLOOKUP($C753,#REF!,2,0),IFERROR(VLOOKUP($C753,#REF!,2,0),"")))</f>
        <v/>
      </c>
      <c r="E753" s="33" t="str">
        <f>IF($C753="","",IFERROR(VLOOKUP($C753,#REF!,3,0),IFERROR(VLOOKUP($C753,#REF!,3,0),"")))</f>
        <v/>
      </c>
      <c r="F753" s="45"/>
      <c r="G753" s="45"/>
      <c r="H753" s="45" t="str">
        <f>IF(F753="","",#REF!+#REF!)</f>
        <v/>
      </c>
      <c r="I753" s="53"/>
      <c r="J753" s="53" t="str">
        <f t="shared" si="40"/>
        <v/>
      </c>
    </row>
    <row r="754" spans="1:10">
      <c r="A754" s="30"/>
      <c r="B754" s="30"/>
      <c r="C754" s="31"/>
      <c r="D754" s="32" t="str">
        <f>IF($C754="","",IFERROR(VLOOKUP($C754,#REF!,2,0),IFERROR(VLOOKUP($C754,#REF!,2,0),"")))</f>
        <v/>
      </c>
      <c r="E754" s="33" t="str">
        <f>IF($C754="","",IFERROR(VLOOKUP($C754,#REF!,3,0),IFERROR(VLOOKUP($C754,#REF!,3,0),"")))</f>
        <v/>
      </c>
      <c r="F754" s="45"/>
      <c r="G754" s="45"/>
      <c r="H754" s="45" t="str">
        <f>IF(F754="","",#REF!+#REF!)</f>
        <v/>
      </c>
      <c r="I754" s="53"/>
      <c r="J754" s="53" t="str">
        <f t="shared" si="40"/>
        <v/>
      </c>
    </row>
    <row r="755" spans="1:10">
      <c r="A755" s="30"/>
      <c r="B755" s="30"/>
      <c r="C755" s="31"/>
      <c r="D755" s="32" t="str">
        <f>IF($C755="","",IFERROR(VLOOKUP($C755,#REF!,2,0),IFERROR(VLOOKUP($C755,#REF!,2,0),"")))</f>
        <v/>
      </c>
      <c r="E755" s="33" t="str">
        <f>IF($C755="","",IFERROR(VLOOKUP($C755,#REF!,3,0),IFERROR(VLOOKUP($C755,#REF!,3,0),"")))</f>
        <v/>
      </c>
      <c r="F755" s="45"/>
      <c r="G755" s="45"/>
      <c r="H755" s="45" t="str">
        <f>IF(F755="","",#REF!+#REF!)</f>
        <v/>
      </c>
      <c r="I755" s="53"/>
      <c r="J755" s="53" t="str">
        <f t="shared" si="40"/>
        <v/>
      </c>
    </row>
    <row r="756" spans="1:10">
      <c r="A756" s="30"/>
      <c r="B756" s="30"/>
      <c r="C756" s="31"/>
      <c r="D756" s="32" t="str">
        <f>IF($C756="","",IFERROR(VLOOKUP($C756,#REF!,2,0),IFERROR(VLOOKUP($C756,#REF!,2,0),"")))</f>
        <v/>
      </c>
      <c r="E756" s="33" t="str">
        <f>IF($C756="","",IFERROR(VLOOKUP($C756,#REF!,3,0),IFERROR(VLOOKUP($C756,#REF!,3,0),"")))</f>
        <v/>
      </c>
      <c r="F756" s="45"/>
      <c r="G756" s="45"/>
      <c r="H756" s="45" t="str">
        <f>IF(F756="","",#REF!+#REF!)</f>
        <v/>
      </c>
      <c r="I756" s="53"/>
      <c r="J756" s="53" t="str">
        <f t="shared" si="40"/>
        <v/>
      </c>
    </row>
    <row r="757" spans="1:10">
      <c r="A757" s="30"/>
      <c r="B757" s="30"/>
      <c r="C757" s="31"/>
      <c r="D757" s="32" t="str">
        <f>IF($C757="","",IFERROR(VLOOKUP($C757,#REF!,2,0),IFERROR(VLOOKUP($C757,#REF!,2,0),"")))</f>
        <v/>
      </c>
      <c r="E757" s="33" t="str">
        <f>IF($C757="","",IFERROR(VLOOKUP($C757,#REF!,3,0),IFERROR(VLOOKUP($C757,#REF!,3,0),"")))</f>
        <v/>
      </c>
      <c r="F757" s="45"/>
      <c r="G757" s="45"/>
      <c r="H757" s="45" t="str">
        <f>IF(F757="","",#REF!+#REF!)</f>
        <v/>
      </c>
      <c r="I757" s="53"/>
      <c r="J757" s="53" t="str">
        <f t="shared" si="40"/>
        <v/>
      </c>
    </row>
    <row r="758" spans="1:10">
      <c r="A758" s="30"/>
      <c r="B758" s="30"/>
      <c r="C758" s="31"/>
      <c r="D758" s="32" t="str">
        <f>IF($C758="","",IFERROR(VLOOKUP($C758,#REF!,2,0),IFERROR(VLOOKUP($C758,#REF!,2,0),"")))</f>
        <v/>
      </c>
      <c r="E758" s="33" t="str">
        <f>IF($C758="","",IFERROR(VLOOKUP($C758,#REF!,3,0),IFERROR(VLOOKUP($C758,#REF!,3,0),"")))</f>
        <v/>
      </c>
      <c r="F758" s="45"/>
      <c r="G758" s="45"/>
      <c r="H758" s="45" t="str">
        <f>IF(F758="","",#REF!+#REF!)</f>
        <v/>
      </c>
      <c r="I758" s="53"/>
      <c r="J758" s="53" t="str">
        <f t="shared" si="40"/>
        <v/>
      </c>
    </row>
    <row r="759" spans="1:10">
      <c r="A759" s="30"/>
      <c r="B759" s="30"/>
      <c r="C759" s="31"/>
      <c r="D759" s="32" t="str">
        <f>IF($C759="","",IFERROR(VLOOKUP($C759,#REF!,2,0),IFERROR(VLOOKUP($C759,#REF!,2,0),"")))</f>
        <v/>
      </c>
      <c r="E759" s="33" t="str">
        <f>IF($C759="","",IFERROR(VLOOKUP($C759,#REF!,3,0),IFERROR(VLOOKUP($C759,#REF!,3,0),"")))</f>
        <v/>
      </c>
      <c r="F759" s="45"/>
      <c r="G759" s="45"/>
      <c r="H759" s="45" t="str">
        <f>IF(F759="","",#REF!+#REF!)</f>
        <v/>
      </c>
      <c r="I759" s="53"/>
      <c r="J759" s="53" t="str">
        <f t="shared" si="40"/>
        <v/>
      </c>
    </row>
    <row r="760" spans="1:10">
      <c r="A760" s="30"/>
      <c r="B760" s="30"/>
      <c r="C760" s="31"/>
      <c r="D760" s="32" t="str">
        <f>IF($C760="","",IFERROR(VLOOKUP($C760,#REF!,2,0),IFERROR(VLOOKUP($C760,#REF!,2,0),"")))</f>
        <v/>
      </c>
      <c r="E760" s="33" t="str">
        <f>IF($C760="","",IFERROR(VLOOKUP($C760,#REF!,3,0),IFERROR(VLOOKUP($C760,#REF!,3,0),"")))</f>
        <v/>
      </c>
      <c r="F760" s="45"/>
      <c r="G760" s="45"/>
      <c r="H760" s="45" t="str">
        <f>IF(F760="","",#REF!+#REF!)</f>
        <v/>
      </c>
      <c r="I760" s="53"/>
      <c r="J760" s="53" t="str">
        <f t="shared" si="40"/>
        <v/>
      </c>
    </row>
    <row r="761" spans="1:10">
      <c r="A761" s="30"/>
      <c r="B761" s="30"/>
      <c r="C761" s="31"/>
      <c r="D761" s="32" t="str">
        <f>IF($C761="","",IFERROR(VLOOKUP($C761,#REF!,2,0),IFERROR(VLOOKUP($C761,#REF!,2,0),"")))</f>
        <v/>
      </c>
      <c r="E761" s="33" t="str">
        <f>IF($C761="","",IFERROR(VLOOKUP($C761,#REF!,3,0),IFERROR(VLOOKUP($C761,#REF!,3,0),"")))</f>
        <v/>
      </c>
      <c r="F761" s="45"/>
      <c r="G761" s="45"/>
      <c r="H761" s="45" t="str">
        <f>IF(F761="","",#REF!+#REF!)</f>
        <v/>
      </c>
      <c r="I761" s="53"/>
      <c r="J761" s="53" t="str">
        <f t="shared" si="40"/>
        <v/>
      </c>
    </row>
    <row r="762" spans="1:10">
      <c r="A762" s="30"/>
      <c r="B762" s="30"/>
      <c r="C762" s="31"/>
      <c r="D762" s="32" t="str">
        <f>IF($C762="","",IFERROR(VLOOKUP($C762,#REF!,2,0),IFERROR(VLOOKUP($C762,#REF!,2,0),"")))</f>
        <v/>
      </c>
      <c r="E762" s="33" t="str">
        <f>IF($C762="","",IFERROR(VLOOKUP($C762,#REF!,3,0),IFERROR(VLOOKUP($C762,#REF!,3,0),"")))</f>
        <v/>
      </c>
      <c r="F762" s="45"/>
      <c r="G762" s="45"/>
      <c r="H762" s="45" t="str">
        <f>IF(F762="","",#REF!+#REF!)</f>
        <v/>
      </c>
      <c r="I762" s="53"/>
      <c r="J762" s="53" t="str">
        <f t="shared" si="40"/>
        <v/>
      </c>
    </row>
    <row r="763" spans="1:10">
      <c r="A763" s="30"/>
      <c r="B763" s="30"/>
      <c r="C763" s="31"/>
      <c r="D763" s="32" t="str">
        <f>IF($C763="","",IFERROR(VLOOKUP($C763,#REF!,2,0),IFERROR(VLOOKUP($C763,#REF!,2,0),"")))</f>
        <v/>
      </c>
      <c r="E763" s="33" t="str">
        <f>IF($C763="","",IFERROR(VLOOKUP($C763,#REF!,3,0),IFERROR(VLOOKUP($C763,#REF!,3,0),"")))</f>
        <v/>
      </c>
      <c r="F763" s="45"/>
      <c r="G763" s="45"/>
      <c r="H763" s="45" t="str">
        <f>IF(F763="","",#REF!+#REF!)</f>
        <v/>
      </c>
      <c r="I763" s="53"/>
      <c r="J763" s="53" t="str">
        <f t="shared" si="40"/>
        <v/>
      </c>
    </row>
    <row r="764" spans="1:10">
      <c r="A764" s="30"/>
      <c r="B764" s="30"/>
      <c r="C764" s="31"/>
      <c r="D764" s="32" t="str">
        <f>IF($C764="","",IFERROR(VLOOKUP($C764,#REF!,2,0),IFERROR(VLOOKUP($C764,#REF!,2,0),"")))</f>
        <v/>
      </c>
      <c r="E764" s="33" t="str">
        <f>IF($C764="","",IFERROR(VLOOKUP($C764,#REF!,3,0),IFERROR(VLOOKUP($C764,#REF!,3,0),"")))</f>
        <v/>
      </c>
      <c r="F764" s="45"/>
      <c r="G764" s="45"/>
      <c r="H764" s="45" t="str">
        <f>IF(F764="","",#REF!+#REF!)</f>
        <v/>
      </c>
      <c r="I764" s="53"/>
      <c r="J764" s="53" t="str">
        <f t="shared" si="40"/>
        <v/>
      </c>
    </row>
    <row r="765" spans="1:10">
      <c r="A765" s="30"/>
      <c r="B765" s="30"/>
      <c r="C765" s="31"/>
      <c r="D765" s="32" t="str">
        <f>IF($C765="","",IFERROR(VLOOKUP($C765,#REF!,2,0),IFERROR(VLOOKUP($C765,#REF!,2,0),"")))</f>
        <v/>
      </c>
      <c r="E765" s="33" t="str">
        <f>IF($C765="","",IFERROR(VLOOKUP($C765,#REF!,3,0),IFERROR(VLOOKUP($C765,#REF!,3,0),"")))</f>
        <v/>
      </c>
      <c r="F765" s="45"/>
      <c r="G765" s="45"/>
      <c r="H765" s="45" t="str">
        <f>IF(F765="","",#REF!+#REF!)</f>
        <v/>
      </c>
      <c r="I765" s="53"/>
      <c r="J765" s="53" t="str">
        <f t="shared" si="40"/>
        <v/>
      </c>
    </row>
    <row r="766" spans="1:10">
      <c r="A766" s="30"/>
      <c r="B766" s="30"/>
      <c r="C766" s="31"/>
      <c r="D766" s="32" t="str">
        <f>IF($C766="","",IFERROR(VLOOKUP($C766,#REF!,2,0),IFERROR(VLOOKUP($C766,#REF!,2,0),"")))</f>
        <v/>
      </c>
      <c r="E766" s="33" t="str">
        <f>IF($C766="","",IFERROR(VLOOKUP($C766,#REF!,3,0),IFERROR(VLOOKUP($C766,#REF!,3,0),"")))</f>
        <v/>
      </c>
      <c r="F766" s="45"/>
      <c r="G766" s="45"/>
      <c r="H766" s="45" t="str">
        <f>IF(F766="","",#REF!+#REF!)</f>
        <v/>
      </c>
      <c r="I766" s="53"/>
      <c r="J766" s="53" t="str">
        <f t="shared" si="40"/>
        <v/>
      </c>
    </row>
    <row r="767" spans="1:10">
      <c r="A767" s="30"/>
      <c r="B767" s="30"/>
      <c r="C767" s="31"/>
      <c r="D767" s="32" t="str">
        <f>IF($C767="","",IFERROR(VLOOKUP($C767,#REF!,2,0),IFERROR(VLOOKUP($C767,#REF!,2,0),"")))</f>
        <v/>
      </c>
      <c r="E767" s="33" t="str">
        <f>IF($C767="","",IFERROR(VLOOKUP($C767,#REF!,3,0),IFERROR(VLOOKUP($C767,#REF!,3,0),"")))</f>
        <v/>
      </c>
      <c r="F767" s="45"/>
      <c r="G767" s="45"/>
      <c r="H767" s="45" t="str">
        <f>IF(F767="","",#REF!+#REF!)</f>
        <v/>
      </c>
      <c r="I767" s="53"/>
      <c r="J767" s="53" t="str">
        <f t="shared" si="40"/>
        <v/>
      </c>
    </row>
    <row r="768" spans="1:10">
      <c r="A768" s="30"/>
      <c r="B768" s="30"/>
      <c r="C768" s="31"/>
      <c r="D768" s="32" t="str">
        <f>IF($C768="","",IFERROR(VLOOKUP($C768,#REF!,2,0),IFERROR(VLOOKUP($C768,#REF!,2,0),"")))</f>
        <v/>
      </c>
      <c r="E768" s="33" t="str">
        <f>IF($C768="","",IFERROR(VLOOKUP($C768,#REF!,3,0),IFERROR(VLOOKUP($C768,#REF!,3,0),"")))</f>
        <v/>
      </c>
      <c r="F768" s="45"/>
      <c r="G768" s="45"/>
      <c r="H768" s="45" t="str">
        <f>IF(F768="","",#REF!+#REF!)</f>
        <v/>
      </c>
      <c r="I768" s="53"/>
      <c r="J768" s="53" t="str">
        <f t="shared" si="40"/>
        <v/>
      </c>
    </row>
    <row r="769" spans="1:10">
      <c r="A769" s="30"/>
      <c r="B769" s="30"/>
      <c r="C769" s="31"/>
      <c r="D769" s="32" t="str">
        <f>IF($C769="","",IFERROR(VLOOKUP($C769,#REF!,2,0),IFERROR(VLOOKUP($C769,#REF!,2,0),"")))</f>
        <v/>
      </c>
      <c r="E769" s="33" t="str">
        <f>IF($C769="","",IFERROR(VLOOKUP($C769,#REF!,3,0),IFERROR(VLOOKUP($C769,#REF!,3,0),"")))</f>
        <v/>
      </c>
      <c r="F769" s="45"/>
      <c r="G769" s="45"/>
      <c r="H769" s="45" t="str">
        <f>IF(F769="","",#REF!+#REF!)</f>
        <v/>
      </c>
      <c r="I769" s="53"/>
      <c r="J769" s="53" t="str">
        <f t="shared" si="40"/>
        <v/>
      </c>
    </row>
    <row r="770" spans="1:10">
      <c r="A770" s="30"/>
      <c r="B770" s="30"/>
      <c r="C770" s="31"/>
      <c r="D770" s="32" t="str">
        <f>IF($C770="","",IFERROR(VLOOKUP($C770,#REF!,2,0),IFERROR(VLOOKUP($C770,#REF!,2,0),"")))</f>
        <v/>
      </c>
      <c r="E770" s="33" t="str">
        <f>IF($C770="","",IFERROR(VLOOKUP($C770,#REF!,3,0),IFERROR(VLOOKUP($C770,#REF!,3,0),"")))</f>
        <v/>
      </c>
      <c r="F770" s="45"/>
      <c r="G770" s="45"/>
      <c r="H770" s="45" t="str">
        <f>IF(F770="","",#REF!+#REF!)</f>
        <v/>
      </c>
      <c r="I770" s="53"/>
      <c r="J770" s="53" t="str">
        <f t="shared" si="40"/>
        <v/>
      </c>
    </row>
    <row r="771" spans="1:10">
      <c r="A771" s="30"/>
      <c r="B771" s="30"/>
      <c r="C771" s="31"/>
      <c r="D771" s="32" t="str">
        <f>IF($C771="","",IFERROR(VLOOKUP($C771,#REF!,2,0),IFERROR(VLOOKUP($C771,#REF!,2,0),"")))</f>
        <v/>
      </c>
      <c r="E771" s="33" t="str">
        <f>IF($C771="","",IFERROR(VLOOKUP($C771,#REF!,3,0),IFERROR(VLOOKUP($C771,#REF!,3,0),"")))</f>
        <v/>
      </c>
      <c r="F771" s="45"/>
      <c r="G771" s="45"/>
      <c r="H771" s="45" t="str">
        <f>IF(F771="","",#REF!+#REF!)</f>
        <v/>
      </c>
      <c r="I771" s="53"/>
      <c r="J771" s="53" t="str">
        <f t="shared" si="40"/>
        <v/>
      </c>
    </row>
    <row r="772" spans="1:10">
      <c r="A772" s="30"/>
      <c r="B772" s="30"/>
      <c r="C772" s="31"/>
      <c r="D772" s="32" t="str">
        <f>IF($C772="","",IFERROR(VLOOKUP($C772,#REF!,2,0),IFERROR(VLOOKUP($C772,#REF!,2,0),"")))</f>
        <v/>
      </c>
      <c r="E772" s="33" t="str">
        <f>IF($C772="","",IFERROR(VLOOKUP($C772,#REF!,3,0),IFERROR(VLOOKUP($C772,#REF!,3,0),"")))</f>
        <v/>
      </c>
      <c r="F772" s="45"/>
      <c r="G772" s="45"/>
      <c r="H772" s="45" t="str">
        <f>IF(F772="","",#REF!+#REF!)</f>
        <v/>
      </c>
      <c r="I772" s="53"/>
      <c r="J772" s="53" t="str">
        <f t="shared" si="40"/>
        <v/>
      </c>
    </row>
    <row r="773" spans="1:10">
      <c r="A773" s="30"/>
      <c r="B773" s="30"/>
      <c r="C773" s="31"/>
      <c r="D773" s="32" t="str">
        <f>IF($C773="","",IFERROR(VLOOKUP($C773,#REF!,2,0),IFERROR(VLOOKUP($C773,#REF!,2,0),"")))</f>
        <v/>
      </c>
      <c r="E773" s="33" t="str">
        <f>IF($C773="","",IFERROR(VLOOKUP($C773,#REF!,3,0),IFERROR(VLOOKUP($C773,#REF!,3,0),"")))</f>
        <v/>
      </c>
      <c r="F773" s="45"/>
      <c r="G773" s="45"/>
      <c r="H773" s="45" t="str">
        <f>IF(F773="","",#REF!+#REF!)</f>
        <v/>
      </c>
      <c r="I773" s="53"/>
      <c r="J773" s="53" t="str">
        <f t="shared" si="40"/>
        <v/>
      </c>
    </row>
    <row r="774" spans="1:10">
      <c r="A774" s="30"/>
      <c r="B774" s="30"/>
      <c r="C774" s="31"/>
      <c r="D774" s="32" t="str">
        <f>IF($C774="","",IFERROR(VLOOKUP($C774,#REF!,2,0),IFERROR(VLOOKUP($C774,#REF!,2,0),"")))</f>
        <v/>
      </c>
      <c r="E774" s="33" t="str">
        <f>IF($C774="","",IFERROR(VLOOKUP($C774,#REF!,3,0),IFERROR(VLOOKUP($C774,#REF!,3,0),"")))</f>
        <v/>
      </c>
      <c r="F774" s="45"/>
      <c r="G774" s="45"/>
      <c r="H774" s="45" t="str">
        <f>IF(F774="","",#REF!+#REF!)</f>
        <v/>
      </c>
      <c r="I774" s="53"/>
      <c r="J774" s="53" t="str">
        <f t="shared" si="40"/>
        <v/>
      </c>
    </row>
    <row r="775" spans="1:10">
      <c r="A775" s="30"/>
      <c r="B775" s="30"/>
      <c r="C775" s="31"/>
      <c r="D775" s="32" t="str">
        <f>IF($C775="","",IFERROR(VLOOKUP($C775,#REF!,2,0),IFERROR(VLOOKUP($C775,#REF!,2,0),"")))</f>
        <v/>
      </c>
      <c r="E775" s="33" t="str">
        <f>IF($C775="","",IFERROR(VLOOKUP($C775,#REF!,3,0),IFERROR(VLOOKUP($C775,#REF!,3,0),"")))</f>
        <v/>
      </c>
      <c r="F775" s="45"/>
      <c r="G775" s="45"/>
      <c r="H775" s="45" t="str">
        <f>IF(F775="","",#REF!+#REF!)</f>
        <v/>
      </c>
      <c r="I775" s="53"/>
      <c r="J775" s="53" t="str">
        <f t="shared" si="40"/>
        <v/>
      </c>
    </row>
    <row r="776" spans="1:10">
      <c r="A776" s="30"/>
      <c r="B776" s="30"/>
      <c r="C776" s="31"/>
      <c r="D776" s="32" t="str">
        <f>IF($C776="","",IFERROR(VLOOKUP($C776,#REF!,2,0),IFERROR(VLOOKUP($C776,#REF!,2,0),"")))</f>
        <v/>
      </c>
      <c r="E776" s="33" t="str">
        <f>IF($C776="","",IFERROR(VLOOKUP($C776,#REF!,3,0),IFERROR(VLOOKUP($C776,#REF!,3,0),"")))</f>
        <v/>
      </c>
      <c r="F776" s="45"/>
      <c r="G776" s="45"/>
      <c r="H776" s="45" t="str">
        <f>IF(F776="","",#REF!+#REF!)</f>
        <v/>
      </c>
      <c r="I776" s="53"/>
      <c r="J776" s="53" t="str">
        <f t="shared" si="40"/>
        <v/>
      </c>
    </row>
    <row r="777" spans="1:10">
      <c r="A777" s="30"/>
      <c r="B777" s="30"/>
      <c r="C777" s="31"/>
      <c r="D777" s="32" t="str">
        <f>IF($C777="","",IFERROR(VLOOKUP($C777,#REF!,2,0),IFERROR(VLOOKUP($C777,#REF!,2,0),"")))</f>
        <v/>
      </c>
      <c r="E777" s="33" t="str">
        <f>IF($C777="","",IFERROR(VLOOKUP($C777,#REF!,3,0),IFERROR(VLOOKUP($C777,#REF!,3,0),"")))</f>
        <v/>
      </c>
      <c r="F777" s="45"/>
      <c r="G777" s="45"/>
      <c r="H777" s="45" t="str">
        <f>IF(F777="","",#REF!+#REF!)</f>
        <v/>
      </c>
      <c r="I777" s="53"/>
      <c r="J777" s="53" t="str">
        <f t="shared" si="40"/>
        <v/>
      </c>
    </row>
    <row r="778" spans="1:10">
      <c r="A778" s="30"/>
      <c r="B778" s="30"/>
      <c r="C778" s="31"/>
      <c r="D778" s="32" t="str">
        <f>IF($C778="","",IFERROR(VLOOKUP($C778,#REF!,2,0),IFERROR(VLOOKUP($C778,#REF!,2,0),"")))</f>
        <v/>
      </c>
      <c r="E778" s="33" t="str">
        <f>IF($C778="","",IFERROR(VLOOKUP($C778,#REF!,3,0),IFERROR(VLOOKUP($C778,#REF!,3,0),"")))</f>
        <v/>
      </c>
      <c r="F778" s="45"/>
      <c r="G778" s="45"/>
      <c r="H778" s="45" t="str">
        <f>IF(F778="","",#REF!+#REF!)</f>
        <v/>
      </c>
      <c r="I778" s="53"/>
      <c r="J778" s="53" t="str">
        <f t="shared" si="40"/>
        <v/>
      </c>
    </row>
    <row r="779" spans="1:10">
      <c r="A779" s="30"/>
      <c r="B779" s="30"/>
      <c r="C779" s="31"/>
      <c r="D779" s="32" t="str">
        <f>IF($C779="","",IFERROR(VLOOKUP($C779,#REF!,2,0),IFERROR(VLOOKUP($C779,#REF!,2,0),"")))</f>
        <v/>
      </c>
      <c r="E779" s="33" t="str">
        <f>IF($C779="","",IFERROR(VLOOKUP($C779,#REF!,3,0),IFERROR(VLOOKUP($C779,#REF!,3,0),"")))</f>
        <v/>
      </c>
      <c r="F779" s="45"/>
      <c r="G779" s="45"/>
      <c r="H779" s="45" t="str">
        <f>IF(F779="","",#REF!+#REF!)</f>
        <v/>
      </c>
      <c r="I779" s="53"/>
      <c r="J779" s="53" t="str">
        <f t="shared" si="40"/>
        <v/>
      </c>
    </row>
    <row r="780" spans="1:10">
      <c r="A780" s="30"/>
      <c r="B780" s="30"/>
      <c r="C780" s="31"/>
      <c r="D780" s="32" t="str">
        <f>IF($C780="","",IFERROR(VLOOKUP($C780,#REF!,2,0),IFERROR(VLOOKUP($C780,#REF!,2,0),"")))</f>
        <v/>
      </c>
      <c r="E780" s="33" t="str">
        <f>IF($C780="","",IFERROR(VLOOKUP($C780,#REF!,3,0),IFERROR(VLOOKUP($C780,#REF!,3,0),"")))</f>
        <v/>
      </c>
      <c r="F780" s="45"/>
      <c r="G780" s="45"/>
      <c r="H780" s="45" t="str">
        <f>IF(F780="","",#REF!+#REF!)</f>
        <v/>
      </c>
      <c r="I780" s="53"/>
      <c r="J780" s="53" t="str">
        <f t="shared" si="40"/>
        <v/>
      </c>
    </row>
    <row r="781" spans="1:10">
      <c r="A781" s="30"/>
      <c r="B781" s="30"/>
      <c r="C781" s="31"/>
      <c r="D781" s="32" t="str">
        <f>IF($C781="","",IFERROR(VLOOKUP($C781,#REF!,2,0),IFERROR(VLOOKUP($C781,#REF!,2,0),"")))</f>
        <v/>
      </c>
      <c r="E781" s="33" t="str">
        <f>IF($C781="","",IFERROR(VLOOKUP($C781,#REF!,3,0),IFERROR(VLOOKUP($C781,#REF!,3,0),"")))</f>
        <v/>
      </c>
      <c r="F781" s="45"/>
      <c r="G781" s="45"/>
      <c r="H781" s="45" t="str">
        <f>IF(F781="","",#REF!+#REF!)</f>
        <v/>
      </c>
      <c r="I781" s="53"/>
      <c r="J781" s="53" t="str">
        <f t="shared" si="40"/>
        <v/>
      </c>
    </row>
    <row r="782" spans="1:10">
      <c r="A782" s="30"/>
      <c r="B782" s="30"/>
      <c r="C782" s="31"/>
      <c r="D782" s="32" t="str">
        <f>IF($C782="","",IFERROR(VLOOKUP($C782,#REF!,2,0),IFERROR(VLOOKUP($C782,#REF!,2,0),"")))</f>
        <v/>
      </c>
      <c r="E782" s="33" t="str">
        <f>IF($C782="","",IFERROR(VLOOKUP($C782,#REF!,3,0),IFERROR(VLOOKUP($C782,#REF!,3,0),"")))</f>
        <v/>
      </c>
      <c r="F782" s="45"/>
      <c r="G782" s="45"/>
      <c r="H782" s="45" t="str">
        <f>IF(F782="","",#REF!+#REF!)</f>
        <v/>
      </c>
      <c r="I782" s="53"/>
      <c r="J782" s="53" t="str">
        <f t="shared" si="40"/>
        <v/>
      </c>
    </row>
    <row r="783" spans="1:10">
      <c r="C783" s="25"/>
    </row>
    <row r="784" spans="1:10">
      <c r="C784" s="25"/>
    </row>
    <row r="785" spans="3:3">
      <c r="C785" s="25"/>
    </row>
    <row r="786" spans="3:3">
      <c r="C786" s="25"/>
    </row>
    <row r="787" spans="3:3">
      <c r="C787" s="25"/>
    </row>
    <row r="788" spans="3:3">
      <c r="C788" s="25"/>
    </row>
    <row r="789" spans="3:3">
      <c r="C789" s="25"/>
    </row>
    <row r="790" spans="3:3">
      <c r="C790" s="25"/>
    </row>
    <row r="791" spans="3:3">
      <c r="C791" s="25"/>
    </row>
    <row r="792" spans="3:3">
      <c r="C792" s="25"/>
    </row>
    <row r="793" spans="3:3">
      <c r="C793" s="25"/>
    </row>
    <row r="794" spans="3:3">
      <c r="C794" s="25"/>
    </row>
    <row r="795" spans="3:3">
      <c r="C795" s="25"/>
    </row>
    <row r="796" spans="3:3">
      <c r="C796" s="25"/>
    </row>
    <row r="797" spans="3:3">
      <c r="C797" s="25"/>
    </row>
    <row r="798" spans="3:3">
      <c r="C798" s="25"/>
    </row>
    <row r="799" spans="3:3">
      <c r="C799" s="25"/>
    </row>
    <row r="800" spans="3:3">
      <c r="C800" s="25"/>
    </row>
    <row r="801" spans="3:3">
      <c r="C801" s="25"/>
    </row>
    <row r="802" spans="3:3">
      <c r="C802" s="25"/>
    </row>
    <row r="803" spans="3:3">
      <c r="C803" s="25"/>
    </row>
    <row r="804" spans="3:3">
      <c r="C804" s="25"/>
    </row>
    <row r="805" spans="3:3">
      <c r="C805" s="25"/>
    </row>
    <row r="806" spans="3:3">
      <c r="C806" s="25"/>
    </row>
    <row r="807" spans="3:3">
      <c r="C807" s="25"/>
    </row>
    <row r="808" spans="3:3">
      <c r="C808" s="25"/>
    </row>
    <row r="809" spans="3:3">
      <c r="C809" s="25"/>
    </row>
    <row r="810" spans="3:3">
      <c r="C810" s="25"/>
    </row>
    <row r="811" spans="3:3">
      <c r="C811" s="25"/>
    </row>
    <row r="812" spans="3:3">
      <c r="C812" s="25"/>
    </row>
    <row r="813" spans="3:3">
      <c r="C813" s="25"/>
    </row>
    <row r="814" spans="3:3">
      <c r="C814" s="25"/>
    </row>
    <row r="815" spans="3:3">
      <c r="C815" s="25"/>
    </row>
    <row r="816" spans="3:3">
      <c r="C816" s="25"/>
    </row>
    <row r="817" spans="3:3">
      <c r="C817" s="25"/>
    </row>
    <row r="818" spans="3:3">
      <c r="C818" s="25"/>
    </row>
    <row r="819" spans="3:3">
      <c r="C819" s="25"/>
    </row>
    <row r="820" spans="3:3">
      <c r="C820" s="25"/>
    </row>
    <row r="821" spans="3:3">
      <c r="C821" s="25"/>
    </row>
    <row r="822" spans="3:3">
      <c r="C822" s="25"/>
    </row>
    <row r="823" spans="3:3">
      <c r="C823" s="25"/>
    </row>
    <row r="824" spans="3:3">
      <c r="C824" s="25"/>
    </row>
    <row r="825" spans="3:3">
      <c r="C825" s="25"/>
    </row>
    <row r="826" spans="3:3">
      <c r="C826" s="25"/>
    </row>
    <row r="827" spans="3:3">
      <c r="C827" s="25"/>
    </row>
    <row r="828" spans="3:3">
      <c r="C828" s="25"/>
    </row>
    <row r="829" spans="3:3">
      <c r="C829" s="25"/>
    </row>
    <row r="830" spans="3:3">
      <c r="C830" s="25"/>
    </row>
    <row r="831" spans="3:3">
      <c r="C831" s="25"/>
    </row>
    <row r="832" spans="3:3">
      <c r="C832" s="25"/>
    </row>
    <row r="833" spans="3:3">
      <c r="C833" s="25"/>
    </row>
    <row r="834" spans="3:3">
      <c r="C834" s="25"/>
    </row>
    <row r="835" spans="3:3">
      <c r="C835" s="25"/>
    </row>
    <row r="836" spans="3:3">
      <c r="C836" s="25"/>
    </row>
    <row r="837" spans="3:3">
      <c r="C837" s="25"/>
    </row>
    <row r="838" spans="3:3">
      <c r="C838" s="25"/>
    </row>
    <row r="839" spans="3:3">
      <c r="C839" s="25"/>
    </row>
    <row r="840" spans="3:3">
      <c r="C840" s="25"/>
    </row>
    <row r="841" spans="3:3">
      <c r="C841" s="25"/>
    </row>
    <row r="842" spans="3:3">
      <c r="C842" s="25"/>
    </row>
    <row r="843" spans="3:3">
      <c r="C843" s="25"/>
    </row>
    <row r="844" spans="3:3">
      <c r="C844" s="25"/>
    </row>
    <row r="845" spans="3:3">
      <c r="C845" s="25"/>
    </row>
    <row r="846" spans="3:3">
      <c r="C846" s="25"/>
    </row>
    <row r="847" spans="3:3">
      <c r="C847" s="25"/>
    </row>
    <row r="848" spans="3:3">
      <c r="C848" s="25"/>
    </row>
    <row r="849" spans="3:3">
      <c r="C849" s="25"/>
    </row>
    <row r="850" spans="3:3">
      <c r="C850" s="25"/>
    </row>
    <row r="851" spans="3:3">
      <c r="C851" s="25"/>
    </row>
    <row r="852" spans="3:3">
      <c r="C852" s="25"/>
    </row>
    <row r="853" spans="3:3">
      <c r="C853" s="25"/>
    </row>
    <row r="854" spans="3:3">
      <c r="C854" s="25"/>
    </row>
    <row r="855" spans="3:3">
      <c r="C855" s="25"/>
    </row>
    <row r="856" spans="3:3">
      <c r="C856" s="25"/>
    </row>
    <row r="857" spans="3:3">
      <c r="C857" s="25"/>
    </row>
    <row r="858" spans="3:3">
      <c r="C858" s="25"/>
    </row>
    <row r="859" spans="3:3">
      <c r="C859" s="25"/>
    </row>
    <row r="860" spans="3:3">
      <c r="C860" s="25"/>
    </row>
    <row r="861" spans="3:3">
      <c r="C861" s="25"/>
    </row>
    <row r="862" spans="3:3">
      <c r="C862" s="25"/>
    </row>
    <row r="863" spans="3:3">
      <c r="C863" s="25"/>
    </row>
    <row r="864" spans="3:3">
      <c r="C864" s="25"/>
    </row>
    <row r="865" spans="3:3">
      <c r="C865" s="25"/>
    </row>
    <row r="866" spans="3:3">
      <c r="C866" s="25"/>
    </row>
    <row r="867" spans="3:3">
      <c r="C867" s="25"/>
    </row>
    <row r="868" spans="3:3">
      <c r="C868" s="25"/>
    </row>
    <row r="869" spans="3:3">
      <c r="C869" s="25"/>
    </row>
    <row r="870" spans="3:3">
      <c r="C870" s="25"/>
    </row>
    <row r="871" spans="3:3">
      <c r="C871" s="25"/>
    </row>
    <row r="872" spans="3:3">
      <c r="C872" s="25"/>
    </row>
    <row r="873" spans="3:3">
      <c r="C873" s="25"/>
    </row>
    <row r="874" spans="3:3">
      <c r="C874" s="25"/>
    </row>
    <row r="875" spans="3:3">
      <c r="C875" s="25"/>
    </row>
    <row r="876" spans="3:3">
      <c r="C876" s="25"/>
    </row>
    <row r="877" spans="3:3">
      <c r="C877" s="25"/>
    </row>
    <row r="878" spans="3:3">
      <c r="C878" s="25"/>
    </row>
    <row r="879" spans="3:3">
      <c r="C879" s="25"/>
    </row>
    <row r="880" spans="3:3">
      <c r="C880" s="25"/>
    </row>
    <row r="881" spans="3:3">
      <c r="C881" s="25"/>
    </row>
    <row r="882" spans="3:3">
      <c r="C882" s="25"/>
    </row>
    <row r="883" spans="3:3">
      <c r="C883" s="25"/>
    </row>
    <row r="884" spans="3:3">
      <c r="C884" s="25"/>
    </row>
    <row r="885" spans="3:3">
      <c r="C885" s="25"/>
    </row>
    <row r="886" spans="3:3">
      <c r="C886" s="25"/>
    </row>
    <row r="887" spans="3:3">
      <c r="C887" s="25"/>
    </row>
    <row r="888" spans="3:3">
      <c r="C888" s="25"/>
    </row>
    <row r="889" spans="3:3">
      <c r="C889" s="25"/>
    </row>
    <row r="890" spans="3:3">
      <c r="C890" s="25"/>
    </row>
    <row r="891" spans="3:3">
      <c r="C891" s="25"/>
    </row>
    <row r="892" spans="3:3">
      <c r="C892" s="25"/>
    </row>
    <row r="893" spans="3:3">
      <c r="C893" s="25"/>
    </row>
    <row r="894" spans="3:3">
      <c r="C894" s="25"/>
    </row>
    <row r="895" spans="3:3">
      <c r="C895" s="25"/>
    </row>
    <row r="896" spans="3:3">
      <c r="C896" s="25"/>
    </row>
    <row r="897" spans="3:3">
      <c r="C897" s="25"/>
    </row>
    <row r="898" spans="3:3">
      <c r="C898" s="25"/>
    </row>
    <row r="899" spans="3:3">
      <c r="C899" s="25"/>
    </row>
    <row r="900" spans="3:3">
      <c r="C900" s="25"/>
    </row>
    <row r="901" spans="3:3">
      <c r="C901" s="25"/>
    </row>
    <row r="902" spans="3:3">
      <c r="C902" s="25"/>
    </row>
    <row r="903" spans="3:3">
      <c r="C903" s="25"/>
    </row>
    <row r="904" spans="3:3">
      <c r="C904" s="25"/>
    </row>
    <row r="905" spans="3:3">
      <c r="C905" s="25"/>
    </row>
    <row r="906" spans="3:3">
      <c r="C906" s="25"/>
    </row>
    <row r="907" spans="3:3">
      <c r="C907" s="25"/>
    </row>
    <row r="908" spans="3:3">
      <c r="C908" s="25"/>
    </row>
    <row r="909" spans="3:3">
      <c r="C909" s="25"/>
    </row>
    <row r="910" spans="3:3">
      <c r="C910" s="25"/>
    </row>
  </sheetData>
  <mergeCells count="6">
    <mergeCell ref="A141:J141"/>
    <mergeCell ref="B132:C132"/>
    <mergeCell ref="B133:C133"/>
    <mergeCell ref="E5:F5"/>
    <mergeCell ref="E6:F6"/>
    <mergeCell ref="B136:C136"/>
  </mergeCells>
  <phoneticPr fontId="58" type="noConversion"/>
  <printOptions horizontalCentered="1" gridLines="1"/>
  <pageMargins left="0.19685039370078741" right="0.19685039370078741" top="1.1811023622047245" bottom="0.98425196850393704" header="0.98425196850393704" footer="0"/>
  <pageSetup paperSize="9" scale="74" firstPageNumber="0" fitToHeight="0" orientation="landscape" horizontalDpi="300" verticalDpi="300" r:id="rId1"/>
  <headerFooter alignWithMargins="0">
    <oddHeader xml:space="preserve">&amp;RPÁGINA: &amp;P DE &amp;N  </oddHeader>
    <oddFooter>&amp;LCarimbo e AssinaturaResponsável Técnico&amp;CCarimbo e AssinaturaResponsável pela Verificação&amp;RCarimbo e Assinatura Responsável pela Aprovação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workbookViewId="0">
      <selection activeCell="S22" sqref="S22"/>
    </sheetView>
  </sheetViews>
  <sheetFormatPr defaultRowHeight="15"/>
  <cols>
    <col min="2" max="2" width="53" customWidth="1"/>
    <col min="3" max="3" width="14.28515625" bestFit="1" customWidth="1"/>
    <col min="5" max="5" width="13.28515625" bestFit="1" customWidth="1"/>
    <col min="7" max="7" width="13.28515625" bestFit="1" customWidth="1"/>
    <col min="9" max="9" width="14.28515625" bestFit="1" customWidth="1"/>
    <col min="11" max="11" width="14.28515625" bestFit="1" customWidth="1"/>
    <col min="12" max="12" width="10.140625" customWidth="1"/>
    <col min="13" max="13" width="14.28515625" bestFit="1" customWidth="1"/>
    <col min="14" max="14" width="10.140625" customWidth="1"/>
    <col min="15" max="15" width="14.28515625" bestFit="1" customWidth="1"/>
    <col min="17" max="17" width="14.85546875" bestFit="1" customWidth="1"/>
  </cols>
  <sheetData>
    <row r="1" spans="1:17" ht="21">
      <c r="A1" s="203" t="s">
        <v>72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</row>
    <row r="2" spans="1:17">
      <c r="A2" s="145" t="s">
        <v>64</v>
      </c>
      <c r="B2" s="145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Q2" s="139"/>
    </row>
    <row r="3" spans="1:17">
      <c r="A3" s="204" t="s">
        <v>73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146"/>
      <c r="M3" s="146"/>
      <c r="N3" s="146"/>
      <c r="O3" s="146"/>
      <c r="P3" s="139"/>
      <c r="Q3" s="139"/>
    </row>
    <row r="4" spans="1:17">
      <c r="A4" s="204" t="s">
        <v>243</v>
      </c>
      <c r="B4" s="204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</row>
    <row r="5" spans="1:17" ht="15.75" thickBot="1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</row>
    <row r="6" spans="1:17" ht="15.75">
      <c r="A6" s="205" t="s">
        <v>76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7"/>
    </row>
    <row r="7" spans="1:17">
      <c r="A7" s="208" t="s">
        <v>65</v>
      </c>
      <c r="B7" s="209" t="s">
        <v>66</v>
      </c>
      <c r="C7" s="210" t="s">
        <v>67</v>
      </c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1"/>
    </row>
    <row r="8" spans="1:17">
      <c r="A8" s="208"/>
      <c r="B8" s="209"/>
      <c r="C8" s="212" t="s">
        <v>68</v>
      </c>
      <c r="D8" s="201">
        <v>30</v>
      </c>
      <c r="E8" s="202"/>
      <c r="F8" s="201">
        <v>60</v>
      </c>
      <c r="G8" s="202"/>
      <c r="H8" s="201">
        <v>90</v>
      </c>
      <c r="I8" s="202"/>
      <c r="J8" s="201">
        <v>120</v>
      </c>
      <c r="K8" s="202"/>
      <c r="L8" s="201">
        <v>150</v>
      </c>
      <c r="M8" s="202"/>
      <c r="N8" s="201">
        <v>180</v>
      </c>
      <c r="O8" s="202"/>
      <c r="P8" s="196" t="s">
        <v>69</v>
      </c>
      <c r="Q8" s="197"/>
    </row>
    <row r="9" spans="1:17">
      <c r="A9" s="208"/>
      <c r="B9" s="209"/>
      <c r="C9" s="212"/>
      <c r="D9" s="140" t="s">
        <v>70</v>
      </c>
      <c r="E9" s="140" t="s">
        <v>71</v>
      </c>
      <c r="F9" s="140" t="s">
        <v>70</v>
      </c>
      <c r="G9" s="140" t="s">
        <v>71</v>
      </c>
      <c r="H9" s="140" t="s">
        <v>70</v>
      </c>
      <c r="I9" s="140" t="s">
        <v>71</v>
      </c>
      <c r="J9" s="140" t="s">
        <v>70</v>
      </c>
      <c r="K9" s="140" t="s">
        <v>71</v>
      </c>
      <c r="L9" s="140" t="s">
        <v>70</v>
      </c>
      <c r="M9" s="140" t="s">
        <v>71</v>
      </c>
      <c r="N9" s="140" t="s">
        <v>70</v>
      </c>
      <c r="O9" s="140" t="s">
        <v>71</v>
      </c>
      <c r="P9" s="140" t="s">
        <v>70</v>
      </c>
      <c r="Q9" s="140" t="s">
        <v>71</v>
      </c>
    </row>
    <row r="10" spans="1:17" ht="15.75" thickBot="1">
      <c r="A10" s="141">
        <v>1</v>
      </c>
      <c r="B10" s="148" t="str">
        <f>PLANILHA!D9</f>
        <v>SERVIÇOS PRELIMINARES (DEMOLIÇÕES E RETIRADAS)</v>
      </c>
      <c r="C10" s="147">
        <f>PLANILHA!K9</f>
        <v>790.33958399999995</v>
      </c>
      <c r="D10" s="150">
        <v>1</v>
      </c>
      <c r="E10" s="147">
        <f>TRUNC($C$10*D10,2)</f>
        <v>790.33</v>
      </c>
      <c r="F10" s="150"/>
      <c r="G10" s="147">
        <f>TRUNC($C$10*F10,2)</f>
        <v>0</v>
      </c>
      <c r="H10" s="150"/>
      <c r="I10" s="147">
        <f>TRUNC($C$10*H10,2)</f>
        <v>0</v>
      </c>
      <c r="J10" s="150"/>
      <c r="K10" s="147">
        <f t="shared" ref="K10:O10" si="0">TRUNC($C$10*J10,2)</f>
        <v>0</v>
      </c>
      <c r="L10" s="150"/>
      <c r="M10" s="147">
        <f t="shared" si="0"/>
        <v>0</v>
      </c>
      <c r="N10" s="150"/>
      <c r="O10" s="147">
        <f t="shared" si="0"/>
        <v>0</v>
      </c>
      <c r="P10" s="150">
        <f>Q10/C10</f>
        <v>0.99998787356701613</v>
      </c>
      <c r="Q10" s="149">
        <f>E10+G10+I10+K10+M10+O10</f>
        <v>790.33</v>
      </c>
    </row>
    <row r="11" spans="1:17" ht="15.75" thickBot="1">
      <c r="A11" s="141">
        <v>2</v>
      </c>
      <c r="B11" s="148" t="str">
        <f>PLANILHA!D12</f>
        <v>MOVIMENTO DE TERRA</v>
      </c>
      <c r="C11" s="147">
        <f>PLANILHA!K12</f>
        <v>3983.2924569599995</v>
      </c>
      <c r="D11" s="150">
        <v>1</v>
      </c>
      <c r="E11" s="147">
        <f>TRUNC($C$11*D11,2)</f>
        <v>3983.29</v>
      </c>
      <c r="F11" s="150"/>
      <c r="G11" s="147">
        <f t="shared" ref="G11:O11" si="1">TRUNC($C$11*F11,2)</f>
        <v>0</v>
      </c>
      <c r="H11" s="150"/>
      <c r="I11" s="147">
        <f t="shared" si="1"/>
        <v>0</v>
      </c>
      <c r="J11" s="150"/>
      <c r="K11" s="147">
        <f t="shared" si="1"/>
        <v>0</v>
      </c>
      <c r="L11" s="150"/>
      <c r="M11" s="147">
        <f t="shared" si="1"/>
        <v>0</v>
      </c>
      <c r="N11" s="150"/>
      <c r="O11" s="147">
        <f t="shared" si="1"/>
        <v>0</v>
      </c>
      <c r="P11" s="150">
        <f t="shared" ref="P11:P25" si="2">Q11/C11</f>
        <v>0.99999938318362858</v>
      </c>
      <c r="Q11" s="149">
        <f t="shared" ref="Q11:Q25" si="3">E11+G11+I11+K11+M11+O11</f>
        <v>3983.29</v>
      </c>
    </row>
    <row r="12" spans="1:17" ht="15.75" thickBot="1">
      <c r="A12" s="141">
        <v>3</v>
      </c>
      <c r="B12" s="148" t="str">
        <f>PLANILHA!D17</f>
        <v>INFRA-ESTRUTURA:  FUNDAÇÕES</v>
      </c>
      <c r="C12" s="147">
        <f>PLANILHA!K17</f>
        <v>6873.2805119999994</v>
      </c>
      <c r="D12" s="150">
        <v>1</v>
      </c>
      <c r="E12" s="147">
        <f>TRUNC($C$12*D12,2)</f>
        <v>6873.28</v>
      </c>
      <c r="F12" s="150"/>
      <c r="G12" s="147">
        <f t="shared" ref="G12:O12" si="4">TRUNC($C$12*F12,2)</f>
        <v>0</v>
      </c>
      <c r="H12" s="150"/>
      <c r="I12" s="147">
        <f t="shared" si="4"/>
        <v>0</v>
      </c>
      <c r="J12" s="150"/>
      <c r="K12" s="147">
        <f t="shared" si="4"/>
        <v>0</v>
      </c>
      <c r="L12" s="150"/>
      <c r="M12" s="147">
        <f t="shared" si="4"/>
        <v>0</v>
      </c>
      <c r="N12" s="150"/>
      <c r="O12" s="147">
        <f t="shared" si="4"/>
        <v>0</v>
      </c>
      <c r="P12" s="150">
        <f t="shared" si="2"/>
        <v>0.99999992550864192</v>
      </c>
      <c r="Q12" s="149">
        <f t="shared" si="3"/>
        <v>6873.28</v>
      </c>
    </row>
    <row r="13" spans="1:17" ht="15.75" thickBot="1">
      <c r="A13" s="141">
        <v>4</v>
      </c>
      <c r="B13" s="148" t="str">
        <f>PLANILHA!D28</f>
        <v>SUPERESTRUTURA</v>
      </c>
      <c r="C13" s="147">
        <f>PLANILHA!K28</f>
        <v>17488.323379200003</v>
      </c>
      <c r="D13" s="150"/>
      <c r="E13" s="147">
        <f>TRUNC($C$13*D13,2)</f>
        <v>0</v>
      </c>
      <c r="F13" s="150">
        <v>1</v>
      </c>
      <c r="G13" s="147">
        <f t="shared" ref="G13:O13" si="5">TRUNC($C$13*F13,2)</f>
        <v>17488.32</v>
      </c>
      <c r="H13" s="150"/>
      <c r="I13" s="147">
        <f t="shared" si="5"/>
        <v>0</v>
      </c>
      <c r="J13" s="150"/>
      <c r="K13" s="147">
        <f t="shared" si="5"/>
        <v>0</v>
      </c>
      <c r="L13" s="150"/>
      <c r="M13" s="147">
        <f t="shared" si="5"/>
        <v>0</v>
      </c>
      <c r="N13" s="150"/>
      <c r="O13" s="147">
        <f t="shared" si="5"/>
        <v>0</v>
      </c>
      <c r="P13" s="150">
        <f t="shared" si="2"/>
        <v>0.99999980677392963</v>
      </c>
      <c r="Q13" s="149">
        <f t="shared" si="3"/>
        <v>17488.32</v>
      </c>
    </row>
    <row r="14" spans="1:17" ht="15.75" thickBot="1">
      <c r="A14" s="141">
        <v>5</v>
      </c>
      <c r="B14" s="148" t="str">
        <f>PLANILHA!D33</f>
        <v>COBERTURA</v>
      </c>
      <c r="C14" s="147">
        <f>PLANILHA!K33</f>
        <v>8160.5650022399986</v>
      </c>
      <c r="D14" s="150"/>
      <c r="E14" s="147">
        <f>TRUNC($C$14*D14,2)</f>
        <v>0</v>
      </c>
      <c r="F14" s="150"/>
      <c r="G14" s="147">
        <f t="shared" ref="G14:O14" si="6">TRUNC($C$14*F14,2)</f>
        <v>0</v>
      </c>
      <c r="H14" s="150">
        <v>1</v>
      </c>
      <c r="I14" s="147">
        <f t="shared" si="6"/>
        <v>8160.56</v>
      </c>
      <c r="J14" s="150"/>
      <c r="K14" s="147">
        <f t="shared" si="6"/>
        <v>0</v>
      </c>
      <c r="L14" s="150"/>
      <c r="M14" s="147">
        <f t="shared" si="6"/>
        <v>0</v>
      </c>
      <c r="N14" s="150"/>
      <c r="O14" s="147">
        <f t="shared" si="6"/>
        <v>0</v>
      </c>
      <c r="P14" s="150">
        <f t="shared" si="2"/>
        <v>0.9999993870228352</v>
      </c>
      <c r="Q14" s="149">
        <f t="shared" si="3"/>
        <v>8160.56</v>
      </c>
    </row>
    <row r="15" spans="1:17" ht="15.75" thickBot="1">
      <c r="A15" s="141">
        <v>6</v>
      </c>
      <c r="B15" s="148" t="str">
        <f>PLANILHA!D38</f>
        <v>PAVIMENTAÇÃO</v>
      </c>
      <c r="C15" s="147">
        <f>PLANILHA!K38</f>
        <v>6065.1732172800002</v>
      </c>
      <c r="D15" s="150"/>
      <c r="E15" s="147">
        <f>TRUNC($C$15*D15,2)</f>
        <v>0</v>
      </c>
      <c r="F15" s="150"/>
      <c r="G15" s="147">
        <f t="shared" ref="G15:O15" si="7">TRUNC($C$15*F15,2)</f>
        <v>0</v>
      </c>
      <c r="H15" s="150"/>
      <c r="I15" s="147">
        <f t="shared" si="7"/>
        <v>0</v>
      </c>
      <c r="J15" s="150">
        <v>1</v>
      </c>
      <c r="K15" s="147">
        <f t="shared" si="7"/>
        <v>6065.17</v>
      </c>
      <c r="L15" s="150"/>
      <c r="M15" s="147">
        <f t="shared" si="7"/>
        <v>0</v>
      </c>
      <c r="N15" s="150"/>
      <c r="O15" s="147">
        <f t="shared" si="7"/>
        <v>0</v>
      </c>
      <c r="P15" s="150">
        <f t="shared" si="2"/>
        <v>0.99999946954853802</v>
      </c>
      <c r="Q15" s="149">
        <f t="shared" si="3"/>
        <v>6065.17</v>
      </c>
    </row>
    <row r="16" spans="1:17" ht="15.75" thickBot="1">
      <c r="A16" s="141">
        <v>7</v>
      </c>
      <c r="B16" s="148" t="str">
        <f>PLANILHA!D43</f>
        <v>PAREDES E EMPENA</v>
      </c>
      <c r="C16" s="147">
        <f>PLANILHA!K43</f>
        <v>1184.24051712</v>
      </c>
      <c r="D16" s="150"/>
      <c r="E16" s="147">
        <f>TRUNC($C$16*D16,2)</f>
        <v>0</v>
      </c>
      <c r="F16" s="150">
        <v>1</v>
      </c>
      <c r="G16" s="147">
        <f t="shared" ref="G16:O16" si="8">TRUNC($C$16*F16,2)</f>
        <v>1184.24</v>
      </c>
      <c r="H16" s="150"/>
      <c r="I16" s="147">
        <f t="shared" si="8"/>
        <v>0</v>
      </c>
      <c r="J16" s="150"/>
      <c r="K16" s="147">
        <f t="shared" si="8"/>
        <v>0</v>
      </c>
      <c r="L16" s="150"/>
      <c r="M16" s="147">
        <f t="shared" si="8"/>
        <v>0</v>
      </c>
      <c r="N16" s="150"/>
      <c r="O16" s="147">
        <f t="shared" si="8"/>
        <v>0</v>
      </c>
      <c r="P16" s="150">
        <f t="shared" si="2"/>
        <v>0.99999956333194773</v>
      </c>
      <c r="Q16" s="149">
        <f t="shared" si="3"/>
        <v>1184.24</v>
      </c>
    </row>
    <row r="17" spans="1:17" ht="15.75" thickBot="1">
      <c r="A17" s="141">
        <v>8</v>
      </c>
      <c r="B17" s="148" t="str">
        <f>PLANILHA!D45</f>
        <v>REVESTIMENTO</v>
      </c>
      <c r="C17" s="147">
        <f>PLANILHA!K45</f>
        <v>22146.814033920004</v>
      </c>
      <c r="D17" s="150"/>
      <c r="E17" s="147">
        <f>TRUNC($C$17*D17,2)</f>
        <v>0</v>
      </c>
      <c r="F17" s="150"/>
      <c r="G17" s="147">
        <f t="shared" ref="G17:O17" si="9">TRUNC($C$17*F17,2)</f>
        <v>0</v>
      </c>
      <c r="H17" s="150"/>
      <c r="I17" s="147">
        <f>TRUNC($C$17*H17,2)</f>
        <v>0</v>
      </c>
      <c r="J17" s="150">
        <v>1</v>
      </c>
      <c r="K17" s="147">
        <f t="shared" si="9"/>
        <v>22146.81</v>
      </c>
      <c r="L17" s="150"/>
      <c r="M17" s="147">
        <f t="shared" si="9"/>
        <v>0</v>
      </c>
      <c r="N17" s="150"/>
      <c r="O17" s="147">
        <f t="shared" si="9"/>
        <v>0</v>
      </c>
      <c r="P17" s="150">
        <f t="shared" si="2"/>
        <v>0.9999998178555165</v>
      </c>
      <c r="Q17" s="149">
        <f t="shared" si="3"/>
        <v>22146.81</v>
      </c>
    </row>
    <row r="18" spans="1:17" ht="15.75" thickBot="1">
      <c r="A18" s="141">
        <v>9</v>
      </c>
      <c r="B18" s="148" t="str">
        <f>PLANILHA!D57</f>
        <v>ESQUADRIAS</v>
      </c>
      <c r="C18" s="147">
        <f>PLANILHA!K57</f>
        <v>26554.932756480001</v>
      </c>
      <c r="D18" s="150"/>
      <c r="E18" s="147">
        <f>TRUNC($C$18*D18,2)</f>
        <v>0</v>
      </c>
      <c r="F18" s="150"/>
      <c r="G18" s="147">
        <f t="shared" ref="G18:O18" si="10">TRUNC($C$18*F18,2)</f>
        <v>0</v>
      </c>
      <c r="H18" s="150"/>
      <c r="I18" s="147">
        <f t="shared" si="10"/>
        <v>0</v>
      </c>
      <c r="J18" s="150">
        <v>1</v>
      </c>
      <c r="K18" s="147">
        <f t="shared" si="10"/>
        <v>26554.93</v>
      </c>
      <c r="L18" s="150"/>
      <c r="M18" s="147">
        <f t="shared" si="10"/>
        <v>0</v>
      </c>
      <c r="N18" s="150"/>
      <c r="O18" s="147">
        <f t="shared" si="10"/>
        <v>0</v>
      </c>
      <c r="P18" s="150">
        <f t="shared" si="2"/>
        <v>0.99999989619706342</v>
      </c>
      <c r="Q18" s="149">
        <f t="shared" si="3"/>
        <v>26554.93</v>
      </c>
    </row>
    <row r="19" spans="1:17" ht="15.75" thickBot="1">
      <c r="A19" s="141">
        <v>10</v>
      </c>
      <c r="B19" s="148" t="str">
        <f>PLANILHA!D67</f>
        <v>PINTURA</v>
      </c>
      <c r="C19" s="147">
        <f>PLANILHA!K67</f>
        <v>6482.0072448000001</v>
      </c>
      <c r="D19" s="150"/>
      <c r="E19" s="147">
        <f>TRUNC($C$19*D19,2)</f>
        <v>0</v>
      </c>
      <c r="F19" s="150"/>
      <c r="G19" s="147">
        <f t="shared" ref="G19:O19" si="11">TRUNC($C$19*F19,2)</f>
        <v>0</v>
      </c>
      <c r="H19" s="150"/>
      <c r="I19" s="147">
        <f t="shared" si="11"/>
        <v>0</v>
      </c>
      <c r="J19" s="150">
        <v>1</v>
      </c>
      <c r="K19" s="147">
        <f t="shared" si="11"/>
        <v>6482</v>
      </c>
      <c r="L19" s="150"/>
      <c r="M19" s="147">
        <f t="shared" si="11"/>
        <v>0</v>
      </c>
      <c r="N19" s="150"/>
      <c r="O19" s="147">
        <f t="shared" si="11"/>
        <v>0</v>
      </c>
      <c r="P19" s="150">
        <f t="shared" si="2"/>
        <v>0.99999888232152068</v>
      </c>
      <c r="Q19" s="149">
        <f t="shared" si="3"/>
        <v>6482</v>
      </c>
    </row>
    <row r="20" spans="1:17" ht="15.75" thickBot="1">
      <c r="A20" s="141">
        <v>11</v>
      </c>
      <c r="B20" s="148" t="str">
        <f>PLANILHA!D76</f>
        <v>INSTALAÇÕES ELÉTRICAS</v>
      </c>
      <c r="C20" s="147">
        <f>PLANILHA!K76</f>
        <v>8786.3949312000004</v>
      </c>
      <c r="D20" s="150"/>
      <c r="E20" s="147">
        <f>TRUNC($C$20*D20,2)</f>
        <v>0</v>
      </c>
      <c r="F20" s="150">
        <v>0.5</v>
      </c>
      <c r="G20" s="147">
        <f t="shared" ref="G20:O20" si="12">TRUNC($C$20*F20,2)</f>
        <v>4393.1899999999996</v>
      </c>
      <c r="H20" s="150">
        <v>0.5</v>
      </c>
      <c r="I20" s="147">
        <f t="shared" si="12"/>
        <v>4393.1899999999996</v>
      </c>
      <c r="J20" s="150"/>
      <c r="K20" s="147">
        <f t="shared" si="12"/>
        <v>0</v>
      </c>
      <c r="L20" s="150"/>
      <c r="M20" s="147">
        <f t="shared" si="12"/>
        <v>0</v>
      </c>
      <c r="N20" s="150"/>
      <c r="O20" s="147">
        <f t="shared" si="12"/>
        <v>0</v>
      </c>
      <c r="P20" s="150">
        <f t="shared" si="2"/>
        <v>0.99999830064547313</v>
      </c>
      <c r="Q20" s="149">
        <f t="shared" si="3"/>
        <v>8786.3799999999992</v>
      </c>
    </row>
    <row r="21" spans="1:17" ht="15.75" thickBot="1">
      <c r="A21" s="141">
        <v>12</v>
      </c>
      <c r="B21" s="148" t="str">
        <f>PLANILHA!D90</f>
        <v>INSTALAÇÕES HIDROSSANITÁRIAS</v>
      </c>
      <c r="C21" s="147">
        <f>PLANILHA!K90</f>
        <v>6992.1572044800005</v>
      </c>
      <c r="D21" s="150"/>
      <c r="E21" s="147">
        <f>TRUNC($C$21*D21,2)</f>
        <v>0</v>
      </c>
      <c r="F21" s="150">
        <v>0.5</v>
      </c>
      <c r="G21" s="147">
        <f t="shared" ref="G21:O21" si="13">TRUNC($C$21*F21,2)</f>
        <v>3496.07</v>
      </c>
      <c r="H21" s="150">
        <v>0.5</v>
      </c>
      <c r="I21" s="147">
        <f t="shared" si="13"/>
        <v>3496.07</v>
      </c>
      <c r="J21" s="150"/>
      <c r="K21" s="147">
        <f t="shared" si="13"/>
        <v>0</v>
      </c>
      <c r="L21" s="150"/>
      <c r="M21" s="147">
        <f t="shared" si="13"/>
        <v>0</v>
      </c>
      <c r="N21" s="150"/>
      <c r="O21" s="147">
        <f t="shared" si="13"/>
        <v>0</v>
      </c>
      <c r="P21" s="150">
        <f t="shared" si="2"/>
        <v>0.99999753946035574</v>
      </c>
      <c r="Q21" s="149">
        <f t="shared" si="3"/>
        <v>6992.14</v>
      </c>
    </row>
    <row r="22" spans="1:17" ht="15.75" thickBot="1">
      <c r="A22" s="141">
        <v>13</v>
      </c>
      <c r="B22" s="148" t="str">
        <f>PLANILHA!D117</f>
        <v>PREVENÇÃO E COMBATE A INCÊNDIO</v>
      </c>
      <c r="C22" s="147">
        <f>PLANILHA!K117</f>
        <v>115.43347199999999</v>
      </c>
      <c r="D22" s="150"/>
      <c r="E22" s="147">
        <f>TRUNC($C$22*D22,2)</f>
        <v>0</v>
      </c>
      <c r="F22" s="150"/>
      <c r="G22" s="147">
        <f t="shared" ref="G22:O22" si="14">TRUNC($C$22*F22,2)</f>
        <v>0</v>
      </c>
      <c r="H22" s="150"/>
      <c r="I22" s="147">
        <f t="shared" si="14"/>
        <v>0</v>
      </c>
      <c r="J22" s="150">
        <v>1</v>
      </c>
      <c r="K22" s="147">
        <f t="shared" si="14"/>
        <v>115.43</v>
      </c>
      <c r="L22" s="150"/>
      <c r="M22" s="147">
        <f t="shared" si="14"/>
        <v>0</v>
      </c>
      <c r="N22" s="150"/>
      <c r="O22" s="147">
        <f t="shared" si="14"/>
        <v>0</v>
      </c>
      <c r="P22" s="150">
        <f t="shared" si="2"/>
        <v>0.99996992206905122</v>
      </c>
      <c r="Q22" s="149">
        <f t="shared" si="3"/>
        <v>115.43</v>
      </c>
    </row>
    <row r="23" spans="1:17" ht="15.75" thickBot="1">
      <c r="A23" s="141">
        <v>14</v>
      </c>
      <c r="B23" s="148" t="str">
        <f>PLANILHA!D120</f>
        <v>LOUÇAS, ACESSÓRIOS, BANCADAS E METAIS</v>
      </c>
      <c r="C23" s="147">
        <f>PLANILHA!K120</f>
        <v>15354.40306176</v>
      </c>
      <c r="D23" s="150"/>
      <c r="E23" s="147">
        <f>TRUNC($C$23*D23,2)</f>
        <v>0</v>
      </c>
      <c r="F23" s="150"/>
      <c r="G23" s="147">
        <f t="shared" ref="G23:O23" si="15">TRUNC($C$23*F23,2)</f>
        <v>0</v>
      </c>
      <c r="H23" s="150"/>
      <c r="I23" s="147">
        <f t="shared" si="15"/>
        <v>0</v>
      </c>
      <c r="J23" s="150">
        <v>1</v>
      </c>
      <c r="K23" s="147">
        <f t="shared" si="15"/>
        <v>15354.4</v>
      </c>
      <c r="L23" s="150"/>
      <c r="M23" s="147">
        <f t="shared" si="15"/>
        <v>0</v>
      </c>
      <c r="N23" s="150"/>
      <c r="O23" s="147">
        <f t="shared" si="15"/>
        <v>0</v>
      </c>
      <c r="P23" s="150">
        <f t="shared" si="2"/>
        <v>0.99999980059400628</v>
      </c>
      <c r="Q23" s="149">
        <f t="shared" si="3"/>
        <v>15354.4</v>
      </c>
    </row>
    <row r="24" spans="1:17" ht="15.75" thickBot="1">
      <c r="A24" s="141">
        <v>15</v>
      </c>
      <c r="B24" s="148" t="str">
        <f>PLANILHA!D131</f>
        <v>MOBILIÁRIO URBANO E PAISAGISMO</v>
      </c>
      <c r="C24" s="147">
        <f>PLANILHA!K131</f>
        <v>185917.76235999999</v>
      </c>
      <c r="D24" s="179"/>
      <c r="E24" s="147">
        <f>TRUNC($C$24*D24,2)</f>
        <v>0</v>
      </c>
      <c r="F24" s="150"/>
      <c r="G24" s="147">
        <f t="shared" ref="G24:O24" si="16">TRUNC($C$24*F24,2)</f>
        <v>0</v>
      </c>
      <c r="H24" s="150"/>
      <c r="I24" s="147">
        <f t="shared" si="16"/>
        <v>0</v>
      </c>
      <c r="J24" s="150">
        <v>0.04</v>
      </c>
      <c r="K24" s="147">
        <f t="shared" si="16"/>
        <v>7436.71</v>
      </c>
      <c r="L24" s="150">
        <v>0.44</v>
      </c>
      <c r="M24" s="147">
        <f t="shared" si="16"/>
        <v>81803.81</v>
      </c>
      <c r="N24" s="150">
        <v>0.52</v>
      </c>
      <c r="O24" s="147">
        <f t="shared" si="16"/>
        <v>96677.23</v>
      </c>
      <c r="P24" s="150">
        <f t="shared" si="2"/>
        <v>0.99999993351899341</v>
      </c>
      <c r="Q24" s="149">
        <f>E24+G24+I24+K24+M24+O24</f>
        <v>185917.75</v>
      </c>
    </row>
    <row r="25" spans="1:17" ht="15.75" thickBot="1">
      <c r="A25" s="141">
        <v>16</v>
      </c>
      <c r="B25" s="148" t="str">
        <f>PLANILHA!D139</f>
        <v>SERVIÇOS FINAIS</v>
      </c>
      <c r="C25" s="147">
        <f>PLANILHA!K139</f>
        <v>139.58443008</v>
      </c>
      <c r="D25" s="179"/>
      <c r="E25" s="147">
        <f>TRUNC($C$25*D25,2)</f>
        <v>0</v>
      </c>
      <c r="F25" s="150"/>
      <c r="G25" s="147">
        <f t="shared" ref="G25:O25" si="17">TRUNC($C$25*F25,2)</f>
        <v>0</v>
      </c>
      <c r="H25" s="150"/>
      <c r="I25" s="147">
        <f t="shared" si="17"/>
        <v>0</v>
      </c>
      <c r="J25" s="147"/>
      <c r="K25" s="147">
        <f t="shared" si="17"/>
        <v>0</v>
      </c>
      <c r="L25" s="147"/>
      <c r="M25" s="147">
        <f t="shared" si="17"/>
        <v>0</v>
      </c>
      <c r="N25" s="150">
        <v>1</v>
      </c>
      <c r="O25" s="147">
        <f t="shared" si="17"/>
        <v>139.58000000000001</v>
      </c>
      <c r="P25" s="150">
        <f t="shared" si="2"/>
        <v>0.99996826236280467</v>
      </c>
      <c r="Q25" s="149">
        <f t="shared" si="3"/>
        <v>139.58000000000001</v>
      </c>
    </row>
    <row r="26" spans="1:17">
      <c r="A26" s="198"/>
      <c r="B26" s="199"/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  <c r="P26" s="199"/>
      <c r="Q26" s="200"/>
    </row>
    <row r="27" spans="1:17" ht="15.75" thickBot="1">
      <c r="A27" s="213" t="s">
        <v>74</v>
      </c>
      <c r="B27" s="214"/>
      <c r="C27" s="215"/>
      <c r="D27" s="143">
        <f>E27/$Q$28</f>
        <v>3.6736987613800058E-2</v>
      </c>
      <c r="E27" s="151">
        <f>SUM(E10:E25)</f>
        <v>11646.9</v>
      </c>
      <c r="F27" s="143">
        <f>G27/$Q$28</f>
        <v>8.3782058087558633E-2</v>
      </c>
      <c r="G27" s="151">
        <f>SUM(G10:G25)</f>
        <v>26561.82</v>
      </c>
      <c r="H27" s="143">
        <f>I27/$Q$28</f>
        <v>5.0624804758667145E-2</v>
      </c>
      <c r="I27" s="151">
        <f>SUM(I10:I25)</f>
        <v>16049.82</v>
      </c>
      <c r="J27" s="143">
        <f>K27/$Q$28</f>
        <v>0.26544554553432848</v>
      </c>
      <c r="K27" s="151">
        <f>SUM(K10:K25)</f>
        <v>84155.450000000012</v>
      </c>
      <c r="L27" s="143">
        <f>M27/$Q$28</f>
        <v>0.25802793487809228</v>
      </c>
      <c r="M27" s="151">
        <f>SUM(M10:M25)</f>
        <v>81803.81</v>
      </c>
      <c r="N27" s="143">
        <f>O27/$Q$28</f>
        <v>0.30538237211426505</v>
      </c>
      <c r="O27" s="151">
        <f>SUM(O10:O25)</f>
        <v>96816.81</v>
      </c>
      <c r="P27" s="144"/>
      <c r="Q27" s="142"/>
    </row>
    <row r="28" spans="1:17" ht="15.75" thickBot="1">
      <c r="A28" s="216" t="s">
        <v>69</v>
      </c>
      <c r="B28" s="217"/>
      <c r="C28" s="218"/>
      <c r="D28" s="143">
        <f>D27</f>
        <v>3.6736987613800058E-2</v>
      </c>
      <c r="E28" s="151">
        <f>E27</f>
        <v>11646.9</v>
      </c>
      <c r="F28" s="143">
        <f t="shared" ref="F28:O28" si="18">D28+F27</f>
        <v>0.12051904570135868</v>
      </c>
      <c r="G28" s="151">
        <f t="shared" si="18"/>
        <v>38208.720000000001</v>
      </c>
      <c r="H28" s="143">
        <f t="shared" si="18"/>
        <v>0.17114385046002584</v>
      </c>
      <c r="I28" s="151">
        <f t="shared" si="18"/>
        <v>54258.54</v>
      </c>
      <c r="J28" s="143">
        <f t="shared" si="18"/>
        <v>0.43658939599435431</v>
      </c>
      <c r="K28" s="151">
        <f t="shared" si="18"/>
        <v>138413.99000000002</v>
      </c>
      <c r="L28" s="143">
        <f t="shared" si="18"/>
        <v>0.69461733087244659</v>
      </c>
      <c r="M28" s="151">
        <f t="shared" si="18"/>
        <v>220217.80000000002</v>
      </c>
      <c r="N28" s="143">
        <f t="shared" si="18"/>
        <v>0.99999970298671159</v>
      </c>
      <c r="O28" s="151">
        <f t="shared" si="18"/>
        <v>317034.61</v>
      </c>
      <c r="P28" s="144"/>
      <c r="Q28" s="152">
        <f>SUM(C10:C25)</f>
        <v>317034.70416352001</v>
      </c>
    </row>
  </sheetData>
  <mergeCells count="18">
    <mergeCell ref="A27:C27"/>
    <mergeCell ref="A28:C28"/>
    <mergeCell ref="F8:G8"/>
    <mergeCell ref="H8:I8"/>
    <mergeCell ref="J8:K8"/>
    <mergeCell ref="P8:Q8"/>
    <mergeCell ref="A26:Q26"/>
    <mergeCell ref="L8:M8"/>
    <mergeCell ref="N8:O8"/>
    <mergeCell ref="A1:Q1"/>
    <mergeCell ref="A3:K3"/>
    <mergeCell ref="A4:B4"/>
    <mergeCell ref="A6:Q6"/>
    <mergeCell ref="A7:A9"/>
    <mergeCell ref="B7:B9"/>
    <mergeCell ref="C7:Q7"/>
    <mergeCell ref="C8:C9"/>
    <mergeCell ref="D8:E8"/>
  </mergeCells>
  <pageMargins left="0.51181102362204722" right="0.51181102362204722" top="0.78740157480314965" bottom="0.78740157480314965" header="0.31496062992125984" footer="0.31496062992125984"/>
  <pageSetup paperSize="9" scale="5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BDI</vt:lpstr>
      <vt:lpstr>PLANILHA</vt:lpstr>
      <vt:lpstr>CRONOGRAMA</vt:lpstr>
      <vt:lpstr>__Anonymous_Sheet_DB__0</vt:lpstr>
      <vt:lpstr>BDI!Area_de_impressao</vt:lpstr>
      <vt:lpstr>CRONOGRAMA!Area_de_impressao</vt:lpstr>
      <vt:lpstr>PLANILHA!Area_de_impressao</vt:lpstr>
      <vt:lpstr>Excel_BuiltIn__FilterDatabase_6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Arcilio Ferreira</dc:creator>
  <cp:lastModifiedBy>Engenharia</cp:lastModifiedBy>
  <cp:revision>52</cp:revision>
  <cp:lastPrinted>2024-04-16T13:05:35Z</cp:lastPrinted>
  <dcterms:created xsi:type="dcterms:W3CDTF">2012-02-24T19:16:29Z</dcterms:created>
  <dcterms:modified xsi:type="dcterms:W3CDTF">2024-04-17T17:43:57Z</dcterms:modified>
</cp:coreProperties>
</file>