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40"/>
  </bookViews>
  <sheets>
    <sheet name="TRIOLÂNDIA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4" l="1"/>
  <c r="D109" i="4"/>
  <c r="H95" i="4"/>
  <c r="H86" i="4"/>
  <c r="F83" i="4"/>
  <c r="G83" i="4" s="1"/>
  <c r="H83" i="4" s="1"/>
  <c r="F82" i="4"/>
  <c r="D82" i="4"/>
  <c r="F78" i="4"/>
  <c r="G78" i="4" s="1"/>
  <c r="H78" i="4" s="1"/>
  <c r="F77" i="4"/>
  <c r="G77" i="4" s="1"/>
  <c r="H77" i="4" s="1"/>
  <c r="F75" i="4"/>
  <c r="G75" i="4" s="1"/>
  <c r="H75" i="4" s="1"/>
  <c r="F74" i="4"/>
  <c r="G74" i="4" s="1"/>
  <c r="H74" i="4" s="1"/>
  <c r="F72" i="4"/>
  <c r="D72" i="4"/>
  <c r="H56" i="4"/>
  <c r="G57" i="4"/>
  <c r="H54" i="4"/>
  <c r="H53" i="4"/>
  <c r="H52" i="4"/>
  <c r="H51" i="4"/>
  <c r="H50" i="4"/>
  <c r="H49" i="4"/>
  <c r="H48" i="4"/>
  <c r="H47" i="4"/>
  <c r="H46" i="4"/>
  <c r="H45" i="4"/>
  <c r="H44" i="4"/>
  <c r="H43" i="4"/>
  <c r="H39" i="4"/>
  <c r="G38" i="4"/>
  <c r="G41" i="4" s="1"/>
  <c r="H37" i="4"/>
  <c r="H36" i="4"/>
  <c r="H35" i="4"/>
  <c r="H34" i="4"/>
  <c r="H33" i="4"/>
  <c r="H32" i="4"/>
  <c r="H31" i="4"/>
  <c r="H30" i="4"/>
  <c r="H29" i="4"/>
  <c r="H28" i="4"/>
  <c r="H27" i="4"/>
  <c r="H26" i="4"/>
  <c r="G23" i="4"/>
  <c r="H23" i="4" s="1"/>
  <c r="G22" i="4"/>
  <c r="H22" i="4" s="1"/>
  <c r="G21" i="4"/>
  <c r="H21" i="4" s="1"/>
  <c r="G20" i="4"/>
  <c r="H20" i="4" s="1"/>
  <c r="G19" i="4"/>
  <c r="H19" i="4" s="1"/>
  <c r="F18" i="4"/>
  <c r="G18" i="4" s="1"/>
  <c r="F16" i="4"/>
  <c r="G16" i="4" s="1"/>
  <c r="H16" i="4" s="1"/>
  <c r="F12" i="4"/>
  <c r="G72" i="4" l="1"/>
  <c r="H38" i="4"/>
  <c r="H41" i="4" s="1"/>
  <c r="G12" i="4"/>
  <c r="D12" i="4"/>
  <c r="G82" i="4"/>
  <c r="H82" i="4" s="1"/>
  <c r="H84" i="4" s="1"/>
  <c r="G24" i="4"/>
  <c r="H12" i="4"/>
  <c r="G64" i="4"/>
  <c r="G79" i="4"/>
  <c r="H72" i="4"/>
  <c r="H79" i="4" s="1"/>
  <c r="H18" i="4"/>
  <c r="H24" i="4" s="1"/>
  <c r="H55" i="4"/>
  <c r="H57" i="4" s="1"/>
  <c r="G84" i="4" l="1"/>
  <c r="G90" i="4"/>
  <c r="G100" i="4" s="1"/>
  <c r="G107" i="4" s="1"/>
  <c r="G111" i="4" s="1"/>
  <c r="H90" i="4"/>
  <c r="H64" i="4"/>
  <c r="H100" i="4" l="1"/>
</calcChain>
</file>

<file path=xl/sharedStrings.xml><?xml version="1.0" encoding="utf-8"?>
<sst xmlns="http://schemas.openxmlformats.org/spreadsheetml/2006/main" count="85" uniqueCount="68">
  <si>
    <t xml:space="preserve">OBJETO: EXECUÇÃO DE SERVIÇOS ESPECIALIZADOS DE TRANSPORTE ESCOLAR </t>
  </si>
  <si>
    <t>Adaptar a planilha com os custos da empresa</t>
  </si>
  <si>
    <t>PLANILHA DE CUSTO OPERACIONAL</t>
  </si>
  <si>
    <t>CUSTOS FIXOS</t>
  </si>
  <si>
    <t>Valor / ano</t>
  </si>
  <si>
    <t>Valor / mês</t>
  </si>
  <si>
    <t>Valor / dia</t>
  </si>
  <si>
    <t>Depreciação</t>
  </si>
  <si>
    <t>(20 dias/mês)</t>
  </si>
  <si>
    <t>Valor do veículo no início do ano</t>
  </si>
  <si>
    <t>Valor do veículo no fim do ano</t>
  </si>
  <si>
    <t>Remuneração do capital</t>
  </si>
  <si>
    <t>Valor dos veículo</t>
  </si>
  <si>
    <t xml:space="preserve">Taxa de juros em 01 ano </t>
  </si>
  <si>
    <t>IPVA  - veículo</t>
  </si>
  <si>
    <t>Licenciamento - veículo</t>
  </si>
  <si>
    <t>Seguro Obrigatório - veículo DPVAT</t>
  </si>
  <si>
    <t>Sistema de rastreamento</t>
  </si>
  <si>
    <t>Seguro de terceiros</t>
  </si>
  <si>
    <t>Vistoria detran 2x ano</t>
  </si>
  <si>
    <t>Total.....................</t>
  </si>
  <si>
    <t>Motorista Escolar</t>
  </si>
  <si>
    <t>Salário base</t>
  </si>
  <si>
    <t>FGTS</t>
  </si>
  <si>
    <t>FGTS 13º</t>
  </si>
  <si>
    <t xml:space="preserve">Férias </t>
  </si>
  <si>
    <t>1/3 Férias</t>
  </si>
  <si>
    <t>,</t>
  </si>
  <si>
    <t>13 Salário</t>
  </si>
  <si>
    <t>Beneficios - Alimentação</t>
  </si>
  <si>
    <t>Aviso Previo Indenizado</t>
  </si>
  <si>
    <t>Previsão Fgts Indenizado</t>
  </si>
  <si>
    <t>Previsão Fgts De Férias</t>
  </si>
  <si>
    <t>Previsão Fgts Adicional Férias</t>
  </si>
  <si>
    <t>Multa Fgts</t>
  </si>
  <si>
    <t>Sob Total</t>
  </si>
  <si>
    <t>Desconto Alimentação</t>
  </si>
  <si>
    <t>Total</t>
  </si>
  <si>
    <t>Monitora Escolar</t>
  </si>
  <si>
    <t xml:space="preserve">*Salários e beneficios de acordo com a Convenção Coletiva do Sindicato das Empresas de Transporte de Passageiros por </t>
  </si>
  <si>
    <t>Fretamento de curitiba e Municípios do Paraná – SINFRETIBA PR001900/2021</t>
  </si>
  <si>
    <t>TOTAL CUSTO FIXO</t>
  </si>
  <si>
    <t>CUSTOS VARIÁVEIS</t>
  </si>
  <si>
    <t>Consumo/km</t>
  </si>
  <si>
    <t>Valor Unitário</t>
  </si>
  <si>
    <t>Km a orçar / dia</t>
  </si>
  <si>
    <t>&lt;&lt;&lt;&lt; dias no mês</t>
  </si>
  <si>
    <t>&lt;&lt;&lt;&lt; km / dia</t>
  </si>
  <si>
    <t>Combustível</t>
  </si>
  <si>
    <t>Lubrificantes</t>
  </si>
  <si>
    <t>Óleo de motor (20 litros / 10.000,00 km)</t>
  </si>
  <si>
    <t>Óleo caixa ( 6 litros / 50.000,00km)</t>
  </si>
  <si>
    <t>Fluído de freio</t>
  </si>
  <si>
    <t>Graxa</t>
  </si>
  <si>
    <t>Rodagem</t>
  </si>
  <si>
    <t>Pneu diagonal $ do JG</t>
  </si>
  <si>
    <t>Recapagem $ do JG</t>
  </si>
  <si>
    <t>Manutenção preventiva e corretiva lavagem do veículo, borracharia</t>
  </si>
  <si>
    <t>TOTAL CUSTOS VARIÁVEIS</t>
  </si>
  <si>
    <t>CUSTO ADMINISTRATIVO</t>
  </si>
  <si>
    <t>CUSTO FINAL</t>
  </si>
  <si>
    <t>Custos Indiretos, Lucro e Tributos</t>
  </si>
  <si>
    <t>%</t>
  </si>
  <si>
    <t xml:space="preserve">PREÇO FINAL MENSAL DO SERVIÇO </t>
  </si>
  <si>
    <t>QUILOMETRAGEM EM 20 DIAS</t>
  </si>
  <si>
    <t>PREÇO POR KM</t>
  </si>
  <si>
    <t>LINHA RIBEIRÃO DO PINHAL - TRIOLANDIA</t>
  </si>
  <si>
    <t>QUILOMETRAGEM EM 220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</si>
</sst>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000"/>
    <numFmt numFmtId="166" formatCode="#,##0.00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8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3" fillId="0" borderId="8" xfId="0" applyNumberFormat="1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4" fontId="0" fillId="2" borderId="1" xfId="0" applyNumberFormat="1" applyFill="1" applyBorder="1"/>
    <xf numFmtId="0" fontId="3" fillId="0" borderId="10" xfId="0" applyFont="1" applyBorder="1"/>
    <xf numFmtId="4" fontId="3" fillId="0" borderId="10" xfId="0" applyNumberFormat="1" applyFont="1" applyBorder="1"/>
    <xf numFmtId="4" fontId="2" fillId="4" borderId="11" xfId="0" applyNumberFormat="1" applyFont="1" applyFill="1" applyBorder="1"/>
    <xf numFmtId="4" fontId="2" fillId="4" borderId="10" xfId="0" applyNumberFormat="1" applyFont="1" applyFill="1" applyBorder="1"/>
    <xf numFmtId="0" fontId="3" fillId="0" borderId="12" xfId="0" applyFont="1" applyBorder="1"/>
    <xf numFmtId="4" fontId="3" fillId="2" borderId="0" xfId="0" applyNumberFormat="1" applyFont="1" applyFill="1"/>
    <xf numFmtId="4" fontId="3" fillId="2" borderId="13" xfId="0" applyNumberFormat="1" applyFont="1" applyFill="1" applyBorder="1"/>
    <xf numFmtId="4" fontId="3" fillId="0" borderId="11" xfId="0" applyNumberFormat="1" applyFont="1" applyBorder="1"/>
    <xf numFmtId="4" fontId="3" fillId="2" borderId="10" xfId="0" applyNumberFormat="1" applyFont="1" applyFill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2" borderId="14" xfId="0" applyNumberFormat="1" applyFont="1" applyFill="1" applyBorder="1"/>
    <xf numFmtId="0" fontId="3" fillId="0" borderId="15" xfId="0" applyFont="1" applyBorder="1"/>
    <xf numFmtId="4" fontId="2" fillId="4" borderId="8" xfId="0" applyNumberFormat="1" applyFont="1" applyFill="1" applyBorder="1"/>
    <xf numFmtId="4" fontId="2" fillId="4" borderId="0" xfId="0" applyNumberFormat="1" applyFont="1" applyFill="1"/>
    <xf numFmtId="4" fontId="2" fillId="0" borderId="8" xfId="0" applyNumberFormat="1" applyFont="1" applyBorder="1"/>
    <xf numFmtId="4" fontId="2" fillId="0" borderId="0" xfId="0" applyNumberFormat="1" applyFont="1"/>
    <xf numFmtId="4" fontId="3" fillId="0" borderId="16" xfId="0" applyNumberFormat="1" applyFont="1" applyBorder="1"/>
    <xf numFmtId="4" fontId="3" fillId="2" borderId="17" xfId="0" applyNumberFormat="1" applyFont="1" applyFill="1" applyBorder="1"/>
    <xf numFmtId="4" fontId="3" fillId="0" borderId="18" xfId="0" applyNumberFormat="1" applyFont="1" applyBorder="1"/>
    <xf numFmtId="0" fontId="5" fillId="0" borderId="0" xfId="0" applyFont="1" applyAlignment="1">
      <alignment vertical="center"/>
    </xf>
    <xf numFmtId="4" fontId="3" fillId="2" borderId="8" xfId="0" applyNumberFormat="1" applyFont="1" applyFill="1" applyBorder="1"/>
    <xf numFmtId="0" fontId="6" fillId="0" borderId="0" xfId="0" applyFont="1" applyAlignment="1">
      <alignment vertical="center"/>
    </xf>
    <xf numFmtId="4" fontId="2" fillId="2" borderId="8" xfId="0" applyNumberFormat="1" applyFont="1" applyFill="1" applyBorder="1"/>
    <xf numFmtId="4" fontId="2" fillId="0" borderId="18" xfId="0" applyNumberFormat="1" applyFont="1" applyBorder="1"/>
    <xf numFmtId="4" fontId="3" fillId="0" borderId="19" xfId="0" applyNumberFormat="1" applyFont="1" applyBorder="1"/>
    <xf numFmtId="4" fontId="2" fillId="0" borderId="20" xfId="0" applyNumberFormat="1" applyFont="1" applyBorder="1"/>
    <xf numFmtId="4" fontId="2" fillId="5" borderId="21" xfId="0" applyNumberFormat="1" applyFont="1" applyFill="1" applyBorder="1"/>
    <xf numFmtId="4" fontId="2" fillId="4" borderId="22" xfId="0" applyNumberFormat="1" applyFont="1" applyFill="1" applyBorder="1"/>
    <xf numFmtId="4" fontId="2" fillId="4" borderId="19" xfId="0" applyNumberFormat="1" applyFont="1" applyFill="1" applyBorder="1"/>
    <xf numFmtId="10" fontId="3" fillId="0" borderId="0" xfId="0" applyNumberFormat="1" applyFont="1"/>
    <xf numFmtId="0" fontId="2" fillId="7" borderId="26" xfId="0" applyFont="1" applyFill="1" applyBorder="1"/>
    <xf numFmtId="4" fontId="3" fillId="7" borderId="27" xfId="0" applyNumberFormat="1" applyFont="1" applyFill="1" applyBorder="1"/>
    <xf numFmtId="4" fontId="2" fillId="7" borderId="28" xfId="0" applyNumberFormat="1" applyFont="1" applyFill="1" applyBorder="1"/>
    <xf numFmtId="0" fontId="3" fillId="0" borderId="29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3" fillId="0" borderId="30" xfId="0" applyNumberFormat="1" applyFont="1" applyBorder="1"/>
    <xf numFmtId="0" fontId="3" fillId="0" borderId="3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/>
    </xf>
    <xf numFmtId="164" fontId="3" fillId="0" borderId="0" xfId="0" applyNumberFormat="1" applyFont="1"/>
    <xf numFmtId="0" fontId="2" fillId="0" borderId="16" xfId="0" applyFont="1" applyBorder="1"/>
    <xf numFmtId="165" fontId="3" fillId="0" borderId="16" xfId="0" applyNumberFormat="1" applyFont="1" applyBorder="1"/>
    <xf numFmtId="4" fontId="3" fillId="2" borderId="16" xfId="0" applyNumberFormat="1" applyFont="1" applyFill="1" applyBorder="1"/>
    <xf numFmtId="4" fontId="3" fillId="0" borderId="17" xfId="0" applyNumberFormat="1" applyFont="1" applyBorder="1"/>
    <xf numFmtId="165" fontId="3" fillId="0" borderId="0" xfId="0" applyNumberFormat="1" applyFont="1"/>
    <xf numFmtId="0" fontId="3" fillId="0" borderId="16" xfId="0" applyFont="1" applyBorder="1"/>
    <xf numFmtId="0" fontId="3" fillId="0" borderId="32" xfId="0" applyFont="1" applyBorder="1"/>
    <xf numFmtId="165" fontId="3" fillId="0" borderId="32" xfId="0" applyNumberFormat="1" applyFont="1" applyBorder="1"/>
    <xf numFmtId="4" fontId="3" fillId="2" borderId="32" xfId="0" applyNumberFormat="1" applyFont="1" applyFill="1" applyBorder="1"/>
    <xf numFmtId="4" fontId="3" fillId="0" borderId="33" xfId="0" applyNumberFormat="1" applyFont="1" applyBorder="1"/>
    <xf numFmtId="4" fontId="2" fillId="0" borderId="34" xfId="0" applyNumberFormat="1" applyFont="1" applyBorder="1"/>
    <xf numFmtId="4" fontId="3" fillId="0" borderId="32" xfId="0" applyNumberFormat="1" applyFont="1" applyBorder="1"/>
    <xf numFmtId="4" fontId="2" fillId="0" borderId="10" xfId="0" applyNumberFormat="1" applyFont="1" applyBorder="1"/>
    <xf numFmtId="4" fontId="2" fillId="5" borderId="8" xfId="0" applyNumberFormat="1" applyFont="1" applyFill="1" applyBorder="1"/>
    <xf numFmtId="166" fontId="3" fillId="0" borderId="0" xfId="0" applyNumberFormat="1" applyFont="1"/>
    <xf numFmtId="4" fontId="2" fillId="2" borderId="0" xfId="0" applyNumberFormat="1" applyFont="1" applyFill="1"/>
    <xf numFmtId="10" fontId="3" fillId="7" borderId="27" xfId="0" applyNumberFormat="1" applyFont="1" applyFill="1" applyBorder="1"/>
    <xf numFmtId="4" fontId="2" fillId="7" borderId="35" xfId="0" applyNumberFormat="1" applyFont="1" applyFill="1" applyBorder="1"/>
    <xf numFmtId="10" fontId="3" fillId="0" borderId="2" xfId="0" applyNumberFormat="1" applyFont="1" applyBorder="1"/>
    <xf numFmtId="10" fontId="3" fillId="0" borderId="4" xfId="0" applyNumberFormat="1" applyFont="1" applyBorder="1"/>
    <xf numFmtId="0" fontId="4" fillId="0" borderId="0" xfId="0" applyFont="1"/>
    <xf numFmtId="0" fontId="4" fillId="0" borderId="26" xfId="0" applyFont="1" applyBorder="1"/>
    <xf numFmtId="4" fontId="3" fillId="0" borderId="27" xfId="0" applyNumberFormat="1" applyFont="1" applyBorder="1"/>
    <xf numFmtId="10" fontId="3" fillId="0" borderId="27" xfId="0" applyNumberFormat="1" applyFont="1" applyBorder="1"/>
    <xf numFmtId="4" fontId="2" fillId="2" borderId="27" xfId="0" applyNumberFormat="1" applyFont="1" applyFill="1" applyBorder="1"/>
    <xf numFmtId="4" fontId="2" fillId="4" borderId="35" xfId="0" applyNumberFormat="1" applyFont="1" applyFill="1" applyBorder="1"/>
    <xf numFmtId="0" fontId="4" fillId="7" borderId="26" xfId="0" applyFont="1" applyFill="1" applyBorder="1"/>
    <xf numFmtId="4" fontId="2" fillId="7" borderId="27" xfId="0" applyNumberFormat="1" applyFont="1" applyFill="1" applyBorder="1"/>
    <xf numFmtId="0" fontId="1" fillId="0" borderId="1" xfId="0" applyFont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4" fontId="4" fillId="7" borderId="35" xfId="0" applyNumberFormat="1" applyFont="1" applyFill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2"/>
  <sheetViews>
    <sheetView tabSelected="1" workbookViewId="0">
      <selection activeCell="B70" sqref="B70"/>
    </sheetView>
  </sheetViews>
  <sheetFormatPr defaultRowHeight="15" x14ac:dyDescent="0.25"/>
  <cols>
    <col min="2" max="2" width="15.140625" customWidth="1"/>
    <col min="3" max="3" width="36.7109375" customWidth="1"/>
    <col min="4" max="5" width="14.5703125" style="6" customWidth="1"/>
    <col min="6" max="6" width="14.28515625" style="6" customWidth="1"/>
    <col min="7" max="7" width="12.5703125" style="6" customWidth="1"/>
    <col min="8" max="8" width="13.140625" style="6" customWidth="1"/>
    <col min="9" max="9" width="14.1406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2" t="s">
        <v>0</v>
      </c>
      <c r="C2" s="3"/>
      <c r="D2" s="3"/>
      <c r="E2" s="3"/>
      <c r="F2" s="3"/>
      <c r="G2" s="3"/>
      <c r="H2" s="3"/>
      <c r="I2" s="3"/>
    </row>
    <row r="3" spans="2:9" x14ac:dyDescent="0.25">
      <c r="B3" s="4" t="s">
        <v>66</v>
      </c>
      <c r="C3" s="5"/>
      <c r="D3" s="3"/>
      <c r="G3" s="7"/>
      <c r="H3" s="7" t="s">
        <v>1</v>
      </c>
      <c r="I3" s="7"/>
    </row>
    <row r="4" spans="2:9" x14ac:dyDescent="0.25">
      <c r="B4" s="2"/>
      <c r="C4" s="3"/>
      <c r="D4" s="3"/>
      <c r="E4" s="3"/>
      <c r="F4" s="3"/>
      <c r="G4" s="3"/>
      <c r="H4" s="3"/>
      <c r="I4" s="3"/>
    </row>
    <row r="5" spans="2:9" x14ac:dyDescent="0.25">
      <c r="B5" s="8" t="s">
        <v>2</v>
      </c>
      <c r="C5" s="3"/>
      <c r="D5" s="3"/>
      <c r="E5" s="3"/>
      <c r="F5" s="3"/>
      <c r="G5" s="3"/>
      <c r="H5" s="3"/>
      <c r="I5" s="3"/>
    </row>
    <row r="6" spans="2:9" ht="15.75" thickBot="1" x14ac:dyDescent="0.3">
      <c r="B6" s="104"/>
      <c r="C6" s="104"/>
      <c r="D6" s="104"/>
      <c r="E6" s="104"/>
      <c r="F6" s="104"/>
      <c r="G6" s="104"/>
      <c r="H6" s="104"/>
      <c r="I6" s="104"/>
    </row>
    <row r="7" spans="2:9" x14ac:dyDescent="0.25">
      <c r="B7" s="9"/>
      <c r="C7" s="10"/>
      <c r="D7" s="11"/>
      <c r="E7" s="11"/>
      <c r="F7" s="11"/>
      <c r="G7" s="12"/>
      <c r="H7" s="11"/>
      <c r="I7" s="13"/>
    </row>
    <row r="8" spans="2:9" x14ac:dyDescent="0.25">
      <c r="B8" s="14"/>
      <c r="C8" s="15" t="s">
        <v>3</v>
      </c>
      <c r="D8" s="16"/>
      <c r="E8" s="16"/>
      <c r="F8" s="16"/>
      <c r="G8" s="17"/>
      <c r="H8" s="16"/>
      <c r="I8" s="18"/>
    </row>
    <row r="9" spans="2:9" x14ac:dyDescent="0.25">
      <c r="B9" s="19"/>
      <c r="C9" s="20"/>
      <c r="D9" s="21"/>
      <c r="E9" s="21"/>
      <c r="F9" s="21" t="s">
        <v>4</v>
      </c>
      <c r="G9" s="22" t="s">
        <v>5</v>
      </c>
      <c r="H9" s="21" t="s">
        <v>6</v>
      </c>
      <c r="I9" s="23"/>
    </row>
    <row r="10" spans="2:9" x14ac:dyDescent="0.25">
      <c r="B10" s="14"/>
      <c r="C10" s="2" t="s">
        <v>7</v>
      </c>
      <c r="D10" s="16"/>
      <c r="E10" s="16"/>
      <c r="F10" s="16"/>
      <c r="G10" s="17"/>
      <c r="H10" s="16" t="s">
        <v>8</v>
      </c>
      <c r="I10" s="18"/>
    </row>
    <row r="11" spans="2:9" x14ac:dyDescent="0.25">
      <c r="B11" s="14"/>
      <c r="C11" s="24" t="s">
        <v>9</v>
      </c>
      <c r="D11" s="25"/>
      <c r="E11" s="16"/>
      <c r="F11" s="16"/>
      <c r="G11" s="17"/>
      <c r="H11" s="16"/>
      <c r="I11" s="18"/>
    </row>
    <row r="12" spans="2:9" x14ac:dyDescent="0.25">
      <c r="B12" s="14"/>
      <c r="C12" s="26" t="s">
        <v>10</v>
      </c>
      <c r="D12" s="25">
        <f>D11-F12</f>
        <v>0</v>
      </c>
      <c r="E12" s="27"/>
      <c r="F12" s="27">
        <f>D11*0.1</f>
        <v>0</v>
      </c>
      <c r="G12" s="28">
        <f>F12/12</f>
        <v>0</v>
      </c>
      <c r="H12" s="29">
        <f>G12/20</f>
        <v>0</v>
      </c>
      <c r="I12" s="30"/>
    </row>
    <row r="13" spans="2:9" x14ac:dyDescent="0.25">
      <c r="B13" s="14"/>
      <c r="C13" s="24"/>
      <c r="D13" s="16"/>
      <c r="E13" s="16"/>
      <c r="F13" s="16"/>
      <c r="G13" s="17"/>
      <c r="H13" s="16"/>
      <c r="I13" s="18"/>
    </row>
    <row r="14" spans="2:9" x14ac:dyDescent="0.25">
      <c r="B14" s="14"/>
      <c r="C14" s="2" t="s">
        <v>11</v>
      </c>
      <c r="D14" s="16"/>
      <c r="E14" s="16"/>
      <c r="F14" s="16"/>
      <c r="G14" s="17"/>
      <c r="H14" s="16"/>
      <c r="I14" s="18"/>
    </row>
    <row r="15" spans="2:9" x14ac:dyDescent="0.25">
      <c r="B15" s="14"/>
      <c r="C15" s="24" t="s">
        <v>12</v>
      </c>
      <c r="D15" s="31"/>
      <c r="E15" s="16"/>
      <c r="F15" s="16"/>
      <c r="G15" s="17"/>
      <c r="H15" s="16"/>
      <c r="I15" s="18"/>
    </row>
    <row r="16" spans="2:9" x14ac:dyDescent="0.25">
      <c r="B16" s="14"/>
      <c r="C16" s="26" t="s">
        <v>13</v>
      </c>
      <c r="D16" s="27">
        <v>5</v>
      </c>
      <c r="E16" s="27"/>
      <c r="F16" s="27">
        <f>D15*D16%</f>
        <v>0</v>
      </c>
      <c r="G16" s="28">
        <f>F16/12</f>
        <v>0</v>
      </c>
      <c r="H16" s="29">
        <f>G16/B$69</f>
        <v>0</v>
      </c>
      <c r="I16" s="30"/>
    </row>
    <row r="17" spans="2:9" x14ac:dyDescent="0.25">
      <c r="B17" s="14"/>
      <c r="C17" s="24"/>
      <c r="D17" s="16"/>
      <c r="E17" s="16"/>
      <c r="F17" s="16"/>
      <c r="G17" s="17"/>
      <c r="H17" s="16"/>
      <c r="I17" s="18"/>
    </row>
    <row r="18" spans="2:9" x14ac:dyDescent="0.25">
      <c r="B18" s="14"/>
      <c r="C18" s="26" t="s">
        <v>14</v>
      </c>
      <c r="D18" s="27"/>
      <c r="E18" s="27"/>
      <c r="F18" s="32">
        <f>D11*0.01</f>
        <v>0</v>
      </c>
      <c r="G18" s="33">
        <f>F18/12</f>
        <v>0</v>
      </c>
      <c r="H18" s="27">
        <f t="shared" ref="H18:H23" si="0">G18/B$69</f>
        <v>0</v>
      </c>
      <c r="I18" s="18"/>
    </row>
    <row r="19" spans="2:9" x14ac:dyDescent="0.25">
      <c r="B19" s="14"/>
      <c r="C19" s="26" t="s">
        <v>15</v>
      </c>
      <c r="D19" s="27"/>
      <c r="E19" s="27"/>
      <c r="F19" s="34">
        <v>0</v>
      </c>
      <c r="G19" s="33">
        <f>F19/12</f>
        <v>0</v>
      </c>
      <c r="H19" s="27">
        <f t="shared" si="0"/>
        <v>0</v>
      </c>
      <c r="I19" s="30"/>
    </row>
    <row r="20" spans="2:9" x14ac:dyDescent="0.25">
      <c r="B20" s="14"/>
      <c r="C20" s="26" t="s">
        <v>16</v>
      </c>
      <c r="D20" s="27"/>
      <c r="E20" s="27"/>
      <c r="F20" s="34">
        <v>0</v>
      </c>
      <c r="G20" s="33">
        <f>F20/12</f>
        <v>0</v>
      </c>
      <c r="H20" s="27">
        <f t="shared" si="0"/>
        <v>0</v>
      </c>
      <c r="I20" s="30"/>
    </row>
    <row r="21" spans="2:9" x14ac:dyDescent="0.25">
      <c r="B21" s="14"/>
      <c r="C21" s="35" t="s">
        <v>17</v>
      </c>
      <c r="D21" s="36"/>
      <c r="E21" s="36"/>
      <c r="F21" s="37">
        <v>0</v>
      </c>
      <c r="G21" s="33">
        <f>F21/12</f>
        <v>0</v>
      </c>
      <c r="H21" s="27">
        <f t="shared" si="0"/>
        <v>0</v>
      </c>
      <c r="I21" s="38"/>
    </row>
    <row r="22" spans="2:9" x14ac:dyDescent="0.25">
      <c r="B22" s="14"/>
      <c r="C22" s="24" t="s">
        <v>18</v>
      </c>
      <c r="D22" s="16"/>
      <c r="E22" s="16"/>
      <c r="F22" s="31">
        <v>0</v>
      </c>
      <c r="G22" s="17">
        <f>F22/10</f>
        <v>0</v>
      </c>
      <c r="H22" s="16">
        <f t="shared" si="0"/>
        <v>0</v>
      </c>
      <c r="I22" s="18"/>
    </row>
    <row r="23" spans="2:9" x14ac:dyDescent="0.25">
      <c r="B23" s="14"/>
      <c r="C23" s="24" t="s">
        <v>19</v>
      </c>
      <c r="D23" s="16"/>
      <c r="E23" s="16"/>
      <c r="F23" s="31">
        <v>0</v>
      </c>
      <c r="G23" s="17">
        <f>F23/10</f>
        <v>0</v>
      </c>
      <c r="H23" s="16">
        <f t="shared" si="0"/>
        <v>0</v>
      </c>
      <c r="I23" s="18"/>
    </row>
    <row r="24" spans="2:9" x14ac:dyDescent="0.25">
      <c r="B24" s="14"/>
      <c r="C24" s="24" t="s">
        <v>20</v>
      </c>
      <c r="D24" s="16"/>
      <c r="E24" s="16"/>
      <c r="F24" s="16"/>
      <c r="G24" s="39">
        <f>SUM(G18:G23)</f>
        <v>0</v>
      </c>
      <c r="H24" s="40">
        <f>SUM(H18:H23)</f>
        <v>0</v>
      </c>
      <c r="I24" s="18"/>
    </row>
    <row r="25" spans="2:9" x14ac:dyDescent="0.25">
      <c r="B25" s="14"/>
      <c r="C25" s="24"/>
      <c r="D25" s="16"/>
      <c r="E25" s="16"/>
      <c r="F25" s="16"/>
      <c r="G25" s="41"/>
      <c r="H25" s="42"/>
      <c r="I25" s="18"/>
    </row>
    <row r="26" spans="2:9" x14ac:dyDescent="0.25">
      <c r="B26" s="14"/>
      <c r="C26" s="2" t="s">
        <v>21</v>
      </c>
      <c r="D26" s="43" t="s">
        <v>22</v>
      </c>
      <c r="E26" s="43"/>
      <c r="F26" s="43"/>
      <c r="G26" s="44">
        <v>0</v>
      </c>
      <c r="H26" s="45">
        <f>G26/B69</f>
        <v>0</v>
      </c>
      <c r="I26" s="18"/>
    </row>
    <row r="27" spans="2:9" x14ac:dyDescent="0.25">
      <c r="B27" s="14"/>
      <c r="C27" s="24"/>
      <c r="D27" s="43" t="s">
        <v>23</v>
      </c>
      <c r="E27" s="43"/>
      <c r="F27" s="43"/>
      <c r="G27" s="44">
        <v>0</v>
      </c>
      <c r="H27" s="45">
        <f>G27/B69</f>
        <v>0</v>
      </c>
      <c r="I27" s="18"/>
    </row>
    <row r="28" spans="2:9" x14ac:dyDescent="0.25">
      <c r="B28" s="14"/>
      <c r="C28" s="24"/>
      <c r="D28" s="43" t="s">
        <v>24</v>
      </c>
      <c r="E28" s="43"/>
      <c r="F28" s="43"/>
      <c r="G28" s="44">
        <v>0</v>
      </c>
      <c r="H28" s="45">
        <f>G28/B69</f>
        <v>0</v>
      </c>
      <c r="I28" s="18"/>
    </row>
    <row r="29" spans="2:9" x14ac:dyDescent="0.25">
      <c r="B29" s="14"/>
      <c r="C29" s="24"/>
      <c r="D29" s="43" t="s">
        <v>25</v>
      </c>
      <c r="E29" s="43"/>
      <c r="F29" s="43"/>
      <c r="G29" s="44">
        <v>0</v>
      </c>
      <c r="H29" s="45">
        <f>G29/B69</f>
        <v>0</v>
      </c>
      <c r="I29" s="18"/>
    </row>
    <row r="30" spans="2:9" x14ac:dyDescent="0.25">
      <c r="B30" s="14"/>
      <c r="C30" s="24"/>
      <c r="D30" s="43" t="s">
        <v>26</v>
      </c>
      <c r="E30" s="43" t="s">
        <v>27</v>
      </c>
      <c r="F30" s="43"/>
      <c r="G30" s="44">
        <v>0</v>
      </c>
      <c r="H30" s="45">
        <f>G30/B69</f>
        <v>0</v>
      </c>
      <c r="I30" s="18"/>
    </row>
    <row r="31" spans="2:9" x14ac:dyDescent="0.25">
      <c r="B31" s="14"/>
      <c r="C31" s="24"/>
      <c r="D31" s="43" t="s">
        <v>28</v>
      </c>
      <c r="E31" s="43"/>
      <c r="F31" s="43"/>
      <c r="G31" s="44">
        <v>0</v>
      </c>
      <c r="H31" s="45">
        <f>G31/B69</f>
        <v>0</v>
      </c>
      <c r="I31" s="18"/>
    </row>
    <row r="32" spans="2:9" x14ac:dyDescent="0.25">
      <c r="B32" s="14"/>
      <c r="C32" s="24"/>
      <c r="D32" s="43" t="s">
        <v>29</v>
      </c>
      <c r="E32" s="43"/>
      <c r="F32" s="43"/>
      <c r="G32" s="44">
        <v>0</v>
      </c>
      <c r="H32" s="45">
        <f>G32/B69</f>
        <v>0</v>
      </c>
      <c r="I32" s="18"/>
    </row>
    <row r="33" spans="2:9" x14ac:dyDescent="0.25">
      <c r="B33" s="14"/>
      <c r="C33" s="24"/>
      <c r="D33" s="46" t="s">
        <v>30</v>
      </c>
      <c r="E33" s="16"/>
      <c r="F33" s="16"/>
      <c r="G33" s="47">
        <v>0</v>
      </c>
      <c r="H33" s="45">
        <f>G33/B69</f>
        <v>0</v>
      </c>
      <c r="I33" s="18"/>
    </row>
    <row r="34" spans="2:9" x14ac:dyDescent="0.25">
      <c r="B34" s="14"/>
      <c r="C34" s="24"/>
      <c r="D34" s="46" t="s">
        <v>31</v>
      </c>
      <c r="E34" s="16"/>
      <c r="F34" s="16"/>
      <c r="G34" s="47">
        <v>0</v>
      </c>
      <c r="H34" s="45">
        <f>G34/B69</f>
        <v>0</v>
      </c>
      <c r="I34" s="18"/>
    </row>
    <row r="35" spans="2:9" x14ac:dyDescent="0.25">
      <c r="B35" s="14"/>
      <c r="C35" s="24"/>
      <c r="D35" s="46" t="s">
        <v>32</v>
      </c>
      <c r="E35" s="16"/>
      <c r="F35" s="16"/>
      <c r="G35" s="47">
        <v>0</v>
      </c>
      <c r="H35" s="45">
        <f>G35/B69</f>
        <v>0</v>
      </c>
      <c r="I35" s="18"/>
    </row>
    <row r="36" spans="2:9" x14ac:dyDescent="0.25">
      <c r="B36" s="14"/>
      <c r="C36" s="24"/>
      <c r="D36" s="46" t="s">
        <v>33</v>
      </c>
      <c r="E36" s="16"/>
      <c r="F36" s="16"/>
      <c r="G36" s="47">
        <v>0</v>
      </c>
      <c r="H36" s="45">
        <f>G36/B69</f>
        <v>0</v>
      </c>
      <c r="I36" s="18"/>
    </row>
    <row r="37" spans="2:9" x14ac:dyDescent="0.25">
      <c r="B37" s="14"/>
      <c r="C37" s="24"/>
      <c r="D37" s="46" t="s">
        <v>34</v>
      </c>
      <c r="E37" s="16"/>
      <c r="F37" s="16"/>
      <c r="G37" s="47">
        <v>0</v>
      </c>
      <c r="H37" s="45">
        <f>G37/B69</f>
        <v>0</v>
      </c>
      <c r="I37" s="18"/>
    </row>
    <row r="38" spans="2:9" x14ac:dyDescent="0.25">
      <c r="B38" s="14"/>
      <c r="C38" s="24"/>
      <c r="D38" s="48" t="s">
        <v>35</v>
      </c>
      <c r="E38" s="42"/>
      <c r="F38" s="42"/>
      <c r="G38" s="49">
        <f>SUM(G26:G37)</f>
        <v>0</v>
      </c>
      <c r="H38" s="50">
        <f>G38/B69</f>
        <v>0</v>
      </c>
      <c r="I38" s="18"/>
    </row>
    <row r="39" spans="2:9" x14ac:dyDescent="0.25">
      <c r="B39" s="14"/>
      <c r="C39" s="24"/>
      <c r="D39" s="46" t="s">
        <v>36</v>
      </c>
      <c r="E39" s="16"/>
      <c r="F39" s="16"/>
      <c r="G39" s="47">
        <v>0</v>
      </c>
      <c r="H39" s="45">
        <f>G39/B69</f>
        <v>0</v>
      </c>
      <c r="I39" s="18"/>
    </row>
    <row r="40" spans="2:9" x14ac:dyDescent="0.25">
      <c r="B40" s="14"/>
      <c r="C40" s="24"/>
      <c r="D40" s="46"/>
      <c r="E40" s="16"/>
      <c r="F40" s="16"/>
      <c r="G40" s="17"/>
      <c r="H40" s="51"/>
      <c r="I40" s="18"/>
    </row>
    <row r="41" spans="2:9" x14ac:dyDescent="0.25">
      <c r="B41" s="14"/>
      <c r="C41" s="24"/>
      <c r="D41" s="52" t="s">
        <v>37</v>
      </c>
      <c r="E41" s="52"/>
      <c r="F41" s="52"/>
      <c r="G41" s="53">
        <f>G38+G39</f>
        <v>0</v>
      </c>
      <c r="H41" s="54">
        <f>SUM(H38:H40)</f>
        <v>0</v>
      </c>
      <c r="I41" s="18"/>
    </row>
    <row r="42" spans="2:9" x14ac:dyDescent="0.25">
      <c r="B42" s="14"/>
      <c r="C42" s="24"/>
      <c r="D42" s="16"/>
      <c r="E42" s="16"/>
      <c r="F42" s="16"/>
      <c r="G42" s="17"/>
      <c r="H42" s="51"/>
      <c r="I42" s="18"/>
    </row>
    <row r="43" spans="2:9" x14ac:dyDescent="0.25">
      <c r="B43" s="14"/>
      <c r="C43" s="2" t="s">
        <v>38</v>
      </c>
      <c r="D43" s="43" t="s">
        <v>22</v>
      </c>
      <c r="E43" s="43"/>
      <c r="F43" s="43"/>
      <c r="G43" s="44">
        <v>0</v>
      </c>
      <c r="H43" s="45">
        <f>G43/B69</f>
        <v>0</v>
      </c>
      <c r="I43" s="18"/>
    </row>
    <row r="44" spans="2:9" x14ac:dyDescent="0.25">
      <c r="B44" s="14"/>
      <c r="C44" s="24"/>
      <c r="D44" s="43" t="s">
        <v>23</v>
      </c>
      <c r="E44" s="43"/>
      <c r="F44" s="43"/>
      <c r="G44" s="44">
        <v>0</v>
      </c>
      <c r="H44" s="45">
        <f>G44/B69</f>
        <v>0</v>
      </c>
      <c r="I44" s="18"/>
    </row>
    <row r="45" spans="2:9" x14ac:dyDescent="0.25">
      <c r="B45" s="14"/>
      <c r="C45" s="24"/>
      <c r="D45" s="43" t="s">
        <v>24</v>
      </c>
      <c r="E45" s="43"/>
      <c r="F45" s="43"/>
      <c r="G45" s="44">
        <v>0</v>
      </c>
      <c r="H45" s="45">
        <f>G45/B69</f>
        <v>0</v>
      </c>
      <c r="I45" s="18"/>
    </row>
    <row r="46" spans="2:9" x14ac:dyDescent="0.25">
      <c r="B46" s="14"/>
      <c r="C46" s="24"/>
      <c r="D46" s="43" t="s">
        <v>25</v>
      </c>
      <c r="E46" s="43"/>
      <c r="F46" s="43"/>
      <c r="G46" s="44">
        <v>0</v>
      </c>
      <c r="H46" s="45">
        <f>G46/B69</f>
        <v>0</v>
      </c>
      <c r="I46" s="18"/>
    </row>
    <row r="47" spans="2:9" x14ac:dyDescent="0.25">
      <c r="B47" s="14"/>
      <c r="C47" s="24"/>
      <c r="D47" s="43" t="s">
        <v>26</v>
      </c>
      <c r="E47" s="43"/>
      <c r="F47" s="43"/>
      <c r="G47" s="44">
        <v>0</v>
      </c>
      <c r="H47" s="45">
        <f>G47/B69</f>
        <v>0</v>
      </c>
      <c r="I47" s="18"/>
    </row>
    <row r="48" spans="2:9" x14ac:dyDescent="0.25">
      <c r="B48" s="14"/>
      <c r="C48" s="24"/>
      <c r="D48" s="43" t="s">
        <v>28</v>
      </c>
      <c r="E48" s="43"/>
      <c r="F48" s="43"/>
      <c r="G48" s="44">
        <v>0</v>
      </c>
      <c r="H48" s="45">
        <f>G48/B69</f>
        <v>0</v>
      </c>
      <c r="I48" s="18"/>
    </row>
    <row r="49" spans="2:9" x14ac:dyDescent="0.25">
      <c r="B49" s="14"/>
      <c r="C49" s="24"/>
      <c r="D49" s="43" t="s">
        <v>29</v>
      </c>
      <c r="E49" s="43"/>
      <c r="F49" s="43"/>
      <c r="G49" s="44">
        <v>0</v>
      </c>
      <c r="H49" s="45">
        <f>G49/B69</f>
        <v>0</v>
      </c>
      <c r="I49" s="18"/>
    </row>
    <row r="50" spans="2:9" x14ac:dyDescent="0.25">
      <c r="B50" s="14"/>
      <c r="C50" s="24"/>
      <c r="D50" s="46" t="s">
        <v>30</v>
      </c>
      <c r="E50" s="16"/>
      <c r="F50" s="16"/>
      <c r="G50" s="47">
        <v>0</v>
      </c>
      <c r="H50" s="45">
        <f>G50/B69</f>
        <v>0</v>
      </c>
      <c r="I50" s="18"/>
    </row>
    <row r="51" spans="2:9" x14ac:dyDescent="0.25">
      <c r="B51" s="14"/>
      <c r="C51" s="24"/>
      <c r="D51" s="46" t="s">
        <v>31</v>
      </c>
      <c r="E51" s="16"/>
      <c r="F51" s="16"/>
      <c r="G51" s="47">
        <v>0</v>
      </c>
      <c r="H51" s="45">
        <f>G51/B69</f>
        <v>0</v>
      </c>
      <c r="I51" s="18"/>
    </row>
    <row r="52" spans="2:9" x14ac:dyDescent="0.25">
      <c r="B52" s="14"/>
      <c r="C52" s="24"/>
      <c r="D52" s="46" t="s">
        <v>32</v>
      </c>
      <c r="E52" s="16"/>
      <c r="F52" s="16"/>
      <c r="G52" s="47">
        <v>0</v>
      </c>
      <c r="H52" s="45">
        <f>G52/B69</f>
        <v>0</v>
      </c>
      <c r="I52" s="18"/>
    </row>
    <row r="53" spans="2:9" x14ac:dyDescent="0.25">
      <c r="B53" s="14"/>
      <c r="C53" s="24"/>
      <c r="D53" s="46" t="s">
        <v>33</v>
      </c>
      <c r="E53" s="16"/>
      <c r="F53" s="16"/>
      <c r="G53" s="47">
        <v>0</v>
      </c>
      <c r="H53" s="45">
        <f>G53/B69</f>
        <v>0</v>
      </c>
      <c r="I53" s="18"/>
    </row>
    <row r="54" spans="2:9" x14ac:dyDescent="0.25">
      <c r="B54" s="14"/>
      <c r="C54" s="24"/>
      <c r="D54" s="46" t="s">
        <v>34</v>
      </c>
      <c r="E54" s="16"/>
      <c r="F54" s="16"/>
      <c r="G54" s="47">
        <v>0</v>
      </c>
      <c r="H54" s="45">
        <f>G54/B69</f>
        <v>0</v>
      </c>
      <c r="I54" s="18"/>
    </row>
    <row r="55" spans="2:9" x14ac:dyDescent="0.25">
      <c r="B55" s="14"/>
      <c r="C55" s="24"/>
      <c r="D55" s="48" t="s">
        <v>35</v>
      </c>
      <c r="E55" s="42"/>
      <c r="F55" s="42"/>
      <c r="G55" s="49">
        <v>0</v>
      </c>
      <c r="H55" s="50">
        <f>G55/B69</f>
        <v>0</v>
      </c>
      <c r="I55" s="18"/>
    </row>
    <row r="56" spans="2:9" x14ac:dyDescent="0.25">
      <c r="B56" s="14"/>
      <c r="C56" s="24"/>
      <c r="D56" s="46" t="s">
        <v>36</v>
      </c>
      <c r="E56" s="16"/>
      <c r="F56" s="16"/>
      <c r="G56" s="47">
        <v>0</v>
      </c>
      <c r="H56" s="45">
        <f>G56/B69</f>
        <v>0</v>
      </c>
      <c r="I56" s="18"/>
    </row>
    <row r="57" spans="2:9" x14ac:dyDescent="0.25">
      <c r="B57" s="14"/>
      <c r="C57" s="24"/>
      <c r="D57" s="52" t="s">
        <v>37</v>
      </c>
      <c r="E57" s="52"/>
      <c r="F57" s="52"/>
      <c r="G57" s="53">
        <f>SUM(G55:G56)</f>
        <v>0</v>
      </c>
      <c r="H57" s="55">
        <f>SUM(H55:H56)</f>
        <v>0</v>
      </c>
      <c r="I57" s="18"/>
    </row>
    <row r="58" spans="2:9" ht="15.75" thickBot="1" x14ac:dyDescent="0.3">
      <c r="B58" s="14"/>
      <c r="C58" s="24"/>
      <c r="D58" s="16"/>
      <c r="E58" s="16"/>
      <c r="F58" s="16"/>
      <c r="G58" s="42"/>
      <c r="H58" s="16"/>
      <c r="I58" s="18"/>
    </row>
    <row r="59" spans="2:9" ht="15.75" thickBot="1" x14ac:dyDescent="0.3">
      <c r="B59" s="14"/>
      <c r="C59" s="105" t="s">
        <v>39</v>
      </c>
      <c r="D59" s="106"/>
      <c r="E59" s="106"/>
      <c r="F59" s="106"/>
      <c r="G59" s="106"/>
      <c r="H59" s="106"/>
      <c r="I59" s="107"/>
    </row>
    <row r="60" spans="2:9" ht="15.75" thickBot="1" x14ac:dyDescent="0.3">
      <c r="B60" s="14"/>
      <c r="C60" s="108" t="s">
        <v>40</v>
      </c>
      <c r="D60" s="109"/>
      <c r="E60" s="109"/>
      <c r="F60" s="109"/>
      <c r="G60" s="109"/>
      <c r="H60" s="109"/>
      <c r="I60" s="110"/>
    </row>
    <row r="61" spans="2:9" x14ac:dyDescent="0.25">
      <c r="B61" s="14"/>
      <c r="C61" s="24"/>
      <c r="D61" s="16"/>
      <c r="E61" s="56"/>
      <c r="F61" s="16"/>
      <c r="G61" s="41"/>
      <c r="H61" s="42"/>
      <c r="I61" s="18"/>
    </row>
    <row r="62" spans="2:9" x14ac:dyDescent="0.25">
      <c r="B62" s="14"/>
      <c r="C62" s="24"/>
      <c r="D62" s="16"/>
      <c r="E62" s="16"/>
      <c r="F62" s="16"/>
      <c r="G62" s="17"/>
      <c r="H62" s="51"/>
      <c r="I62" s="18"/>
    </row>
    <row r="63" spans="2:9" x14ac:dyDescent="0.25">
      <c r="B63" s="14"/>
      <c r="C63" s="24"/>
      <c r="D63" s="16"/>
      <c r="E63" s="16"/>
      <c r="F63" s="16"/>
      <c r="G63" s="41"/>
      <c r="H63" s="42"/>
      <c r="I63" s="18"/>
    </row>
    <row r="64" spans="2:9" x14ac:dyDescent="0.25">
      <c r="B64" s="14"/>
      <c r="C64" s="57" t="s">
        <v>41</v>
      </c>
      <c r="D64" s="58"/>
      <c r="E64" s="58"/>
      <c r="F64" s="58"/>
      <c r="G64" s="59">
        <f>G12+G16+G24+G57+G41</f>
        <v>0</v>
      </c>
      <c r="H64" s="59">
        <f>H12+H16+H24+H57+H41</f>
        <v>0</v>
      </c>
      <c r="I64" s="30"/>
    </row>
    <row r="65" spans="2:9" ht="15.75" thickBot="1" x14ac:dyDescent="0.3">
      <c r="B65" s="60"/>
      <c r="C65" s="61"/>
      <c r="D65" s="62"/>
      <c r="E65" s="62"/>
      <c r="F65" s="62"/>
      <c r="G65" s="63"/>
      <c r="H65" s="62"/>
      <c r="I65" s="64"/>
    </row>
    <row r="66" spans="2:9" ht="15.75" thickBot="1" x14ac:dyDescent="0.3">
      <c r="B66" s="24"/>
      <c r="C66" s="24"/>
      <c r="D66" s="16"/>
      <c r="E66" s="16"/>
      <c r="F66" s="16"/>
      <c r="G66" s="16"/>
      <c r="H66" s="16"/>
      <c r="I66" s="24"/>
    </row>
    <row r="67" spans="2:9" x14ac:dyDescent="0.25">
      <c r="B67" s="9"/>
      <c r="C67" s="10"/>
      <c r="D67" s="11"/>
      <c r="E67" s="11"/>
      <c r="F67" s="11"/>
      <c r="G67" s="11"/>
      <c r="H67" s="11"/>
      <c r="I67" s="13"/>
    </row>
    <row r="68" spans="2:9" x14ac:dyDescent="0.25">
      <c r="B68" s="19"/>
      <c r="C68" s="15" t="s">
        <v>42</v>
      </c>
      <c r="D68" s="21" t="s">
        <v>43</v>
      </c>
      <c r="E68" s="21" t="s">
        <v>44</v>
      </c>
      <c r="F68" s="21" t="s">
        <v>45</v>
      </c>
      <c r="G68" s="22" t="s">
        <v>5</v>
      </c>
      <c r="H68" s="21" t="s">
        <v>6</v>
      </c>
      <c r="I68" s="23"/>
    </row>
    <row r="69" spans="2:9" x14ac:dyDescent="0.25">
      <c r="B69" s="65">
        <v>20</v>
      </c>
      <c r="C69" s="66" t="s">
        <v>46</v>
      </c>
      <c r="D69" s="21"/>
      <c r="E69" s="21"/>
      <c r="F69" s="21"/>
      <c r="G69" s="22"/>
      <c r="H69" s="21"/>
      <c r="I69" s="23"/>
    </row>
    <row r="70" spans="2:9" x14ac:dyDescent="0.25">
      <c r="B70" s="67">
        <v>200</v>
      </c>
      <c r="C70" s="66" t="s">
        <v>47</v>
      </c>
      <c r="D70" s="21"/>
      <c r="E70" s="21"/>
      <c r="F70" s="21"/>
      <c r="G70" s="22"/>
      <c r="H70" s="21"/>
      <c r="I70" s="23"/>
    </row>
    <row r="71" spans="2:9" x14ac:dyDescent="0.25">
      <c r="B71" s="14"/>
      <c r="C71" s="24"/>
      <c r="D71" s="68"/>
      <c r="E71" s="16"/>
      <c r="F71" s="16"/>
      <c r="G71" s="17"/>
      <c r="H71" s="16"/>
      <c r="I71" s="18"/>
    </row>
    <row r="72" spans="2:9" x14ac:dyDescent="0.25">
      <c r="B72" s="14"/>
      <c r="C72" s="69" t="s">
        <v>48</v>
      </c>
      <c r="D72" s="70">
        <f>1/4</f>
        <v>0.25</v>
      </c>
      <c r="E72" s="71">
        <v>0</v>
      </c>
      <c r="F72" s="43">
        <f>B70</f>
        <v>200</v>
      </c>
      <c r="G72" s="72">
        <f>D72*E72*F72*B69</f>
        <v>0</v>
      </c>
      <c r="H72" s="43">
        <f>G72/B69</f>
        <v>0</v>
      </c>
      <c r="I72" s="18"/>
    </row>
    <row r="73" spans="2:9" x14ac:dyDescent="0.25">
      <c r="B73" s="14"/>
      <c r="C73" s="2" t="s">
        <v>49</v>
      </c>
      <c r="D73" s="73"/>
      <c r="E73" s="16"/>
      <c r="F73" s="43"/>
      <c r="G73" s="17"/>
      <c r="H73" s="42"/>
      <c r="I73" s="18"/>
    </row>
    <row r="74" spans="2:9" x14ac:dyDescent="0.25">
      <c r="B74" s="14"/>
      <c r="C74" s="74" t="s">
        <v>50</v>
      </c>
      <c r="D74" s="70">
        <v>2E-3</v>
      </c>
      <c r="E74" s="71">
        <v>0</v>
      </c>
      <c r="F74" s="43">
        <f>B70</f>
        <v>200</v>
      </c>
      <c r="G74" s="72">
        <f>D74*E74*F74*$B$69</f>
        <v>0</v>
      </c>
      <c r="H74" s="50">
        <f>G74/B$69</f>
        <v>0</v>
      </c>
      <c r="I74" s="18"/>
    </row>
    <row r="75" spans="2:9" x14ac:dyDescent="0.25">
      <c r="B75" s="14"/>
      <c r="C75" s="75" t="s">
        <v>51</v>
      </c>
      <c r="D75" s="76">
        <v>1.2E-4</v>
      </c>
      <c r="E75" s="77">
        <v>0</v>
      </c>
      <c r="F75" s="43">
        <f>B70</f>
        <v>200</v>
      </c>
      <c r="G75" s="78">
        <f>D75*E75*F75*$B$69</f>
        <v>0</v>
      </c>
      <c r="H75" s="79">
        <f>G75/B$69</f>
        <v>0</v>
      </c>
      <c r="I75" s="18"/>
    </row>
    <row r="76" spans="2:9" x14ac:dyDescent="0.25">
      <c r="B76" s="14"/>
      <c r="C76" s="75"/>
      <c r="D76" s="76"/>
      <c r="E76" s="80"/>
      <c r="F76" s="43"/>
      <c r="G76" s="78"/>
      <c r="H76" s="79"/>
      <c r="I76" s="18"/>
    </row>
    <row r="77" spans="2:9" x14ac:dyDescent="0.25">
      <c r="B77" s="14"/>
      <c r="C77" s="75" t="s">
        <v>52</v>
      </c>
      <c r="D77" s="76">
        <v>1E-4</v>
      </c>
      <c r="E77" s="77">
        <v>0</v>
      </c>
      <c r="F77" s="43">
        <f>B70</f>
        <v>200</v>
      </c>
      <c r="G77" s="78">
        <f>D77*E77*F77*$B$69</f>
        <v>0</v>
      </c>
      <c r="H77" s="79">
        <f>G77/B$69</f>
        <v>0</v>
      </c>
      <c r="I77" s="18"/>
    </row>
    <row r="78" spans="2:9" x14ac:dyDescent="0.25">
      <c r="B78" s="14"/>
      <c r="C78" s="75" t="s">
        <v>53</v>
      </c>
      <c r="D78" s="76">
        <v>6.0700000000000001E-4</v>
      </c>
      <c r="E78" s="77">
        <v>0</v>
      </c>
      <c r="F78" s="43">
        <f>B70</f>
        <v>200</v>
      </c>
      <c r="G78" s="33">
        <f>D78*E78*F78*$B$69</f>
        <v>0</v>
      </c>
      <c r="H78" s="81">
        <f>G78/B$69</f>
        <v>0</v>
      </c>
      <c r="I78" s="18"/>
    </row>
    <row r="79" spans="2:9" x14ac:dyDescent="0.25">
      <c r="B79" s="14"/>
      <c r="C79" s="24"/>
      <c r="D79" s="73"/>
      <c r="E79" s="16"/>
      <c r="F79" s="43"/>
      <c r="G79" s="82">
        <f>SUM(G72:G78)</f>
        <v>0</v>
      </c>
      <c r="H79" s="40">
        <f>SUM(H72:H78)</f>
        <v>0</v>
      </c>
      <c r="I79" s="18"/>
    </row>
    <row r="80" spans="2:9" x14ac:dyDescent="0.25">
      <c r="B80" s="14"/>
      <c r="C80" s="24"/>
      <c r="D80" s="68"/>
      <c r="E80" s="16"/>
      <c r="F80" s="43"/>
      <c r="G80" s="17"/>
      <c r="H80" s="16"/>
      <c r="I80" s="18"/>
    </row>
    <row r="81" spans="2:9" x14ac:dyDescent="0.25">
      <c r="B81" s="14"/>
      <c r="C81" s="2" t="s">
        <v>54</v>
      </c>
      <c r="D81" s="73"/>
      <c r="E81" s="16"/>
      <c r="F81" s="43"/>
      <c r="G81" s="17"/>
      <c r="H81" s="16"/>
      <c r="I81" s="18"/>
    </row>
    <row r="82" spans="2:9" x14ac:dyDescent="0.25">
      <c r="B82" s="14"/>
      <c r="C82" s="74" t="s">
        <v>55</v>
      </c>
      <c r="D82" s="70">
        <f>4/15000</f>
        <v>2.6666666666666668E-4</v>
      </c>
      <c r="E82" s="71">
        <v>0</v>
      </c>
      <c r="F82" s="43">
        <f>B70</f>
        <v>200</v>
      </c>
      <c r="G82" s="72">
        <f>D82*E82*F82*B69</f>
        <v>0</v>
      </c>
      <c r="H82" s="50">
        <f>G82/20</f>
        <v>0</v>
      </c>
      <c r="I82" s="18"/>
    </row>
    <row r="83" spans="2:9" x14ac:dyDescent="0.25">
      <c r="B83" s="14"/>
      <c r="C83" s="75" t="s">
        <v>56</v>
      </c>
      <c r="D83" s="76">
        <v>1E-4</v>
      </c>
      <c r="E83" s="77">
        <v>0</v>
      </c>
      <c r="F83" s="43">
        <f>B70</f>
        <v>200</v>
      </c>
      <c r="G83" s="33">
        <f>D83*E83*F83*$B$69</f>
        <v>0</v>
      </c>
      <c r="H83" s="81">
        <f>G83/B$69</f>
        <v>0</v>
      </c>
      <c r="I83" s="18"/>
    </row>
    <row r="84" spans="2:9" x14ac:dyDescent="0.25">
      <c r="B84" s="14"/>
      <c r="C84" s="24"/>
      <c r="D84" s="68"/>
      <c r="E84" s="16"/>
      <c r="F84" s="16"/>
      <c r="G84" s="82">
        <f>SUM(G82:G83)</f>
        <v>0</v>
      </c>
      <c r="H84" s="40">
        <f>SUM(H82:H83)</f>
        <v>0</v>
      </c>
      <c r="I84" s="18"/>
    </row>
    <row r="85" spans="2:9" x14ac:dyDescent="0.25">
      <c r="B85" s="14"/>
      <c r="C85" s="24"/>
      <c r="D85" s="68"/>
      <c r="E85" s="16"/>
      <c r="F85" s="16"/>
      <c r="G85" s="17"/>
      <c r="H85" s="16"/>
      <c r="I85" s="18"/>
    </row>
    <row r="86" spans="2:9" x14ac:dyDescent="0.25">
      <c r="B86" s="14"/>
      <c r="C86" s="2" t="s">
        <v>57</v>
      </c>
      <c r="D86" s="83"/>
      <c r="E86" s="16"/>
      <c r="F86" s="16"/>
      <c r="G86" s="84">
        <v>0</v>
      </c>
      <c r="H86" s="40">
        <f>G86/B69</f>
        <v>0</v>
      </c>
      <c r="I86" s="18"/>
    </row>
    <row r="87" spans="2:9" x14ac:dyDescent="0.25">
      <c r="B87" s="14"/>
      <c r="C87" s="24"/>
      <c r="D87" s="16"/>
      <c r="F87" s="16"/>
      <c r="G87" s="17"/>
      <c r="H87" s="16"/>
      <c r="I87" s="18"/>
    </row>
    <row r="88" spans="2:9" x14ac:dyDescent="0.25">
      <c r="B88" s="14"/>
      <c r="C88" s="24"/>
      <c r="D88" s="16"/>
      <c r="E88" s="16"/>
      <c r="F88" s="16"/>
      <c r="G88" s="41"/>
      <c r="H88" s="42"/>
      <c r="I88" s="18"/>
    </row>
    <row r="89" spans="2:9" x14ac:dyDescent="0.25">
      <c r="B89" s="14"/>
      <c r="C89" s="24"/>
      <c r="D89" s="16"/>
      <c r="E89" s="56"/>
      <c r="F89" s="16"/>
      <c r="G89" s="41"/>
      <c r="H89" s="16"/>
      <c r="I89" s="18"/>
    </row>
    <row r="90" spans="2:9" x14ac:dyDescent="0.25">
      <c r="B90" s="14"/>
      <c r="C90" s="57" t="s">
        <v>58</v>
      </c>
      <c r="D90" s="58"/>
      <c r="E90" s="85"/>
      <c r="F90" s="58"/>
      <c r="G90" s="59">
        <f>G79+G84+G86</f>
        <v>0</v>
      </c>
      <c r="H90" s="86">
        <f>H86+H84+H79</f>
        <v>0</v>
      </c>
      <c r="I90" s="18"/>
    </row>
    <row r="91" spans="2:9" ht="15.75" thickBot="1" x14ac:dyDescent="0.3">
      <c r="B91" s="60"/>
      <c r="C91" s="61"/>
      <c r="D91" s="62"/>
      <c r="E91" s="87"/>
      <c r="F91" s="62"/>
      <c r="G91" s="63"/>
      <c r="H91" s="62"/>
      <c r="I91" s="64"/>
    </row>
    <row r="92" spans="2:9" ht="15.75" thickBot="1" x14ac:dyDescent="0.3">
      <c r="B92" s="24"/>
      <c r="C92" s="24"/>
      <c r="D92" s="16"/>
      <c r="E92" s="56"/>
      <c r="F92" s="16"/>
      <c r="G92" s="16"/>
      <c r="H92" s="16"/>
      <c r="I92" s="24"/>
    </row>
    <row r="93" spans="2:9" x14ac:dyDescent="0.25">
      <c r="B93" s="9"/>
      <c r="C93" s="10"/>
      <c r="D93" s="11"/>
      <c r="E93" s="88"/>
      <c r="F93" s="11"/>
      <c r="G93" s="11"/>
      <c r="H93" s="11"/>
      <c r="I93" s="13"/>
    </row>
    <row r="94" spans="2:9" x14ac:dyDescent="0.25">
      <c r="B94" s="14"/>
      <c r="C94" s="89"/>
      <c r="D94" s="16"/>
      <c r="E94" s="56"/>
      <c r="F94" s="16"/>
      <c r="G94" s="16"/>
      <c r="H94" s="16"/>
      <c r="I94" s="18"/>
    </row>
    <row r="95" spans="2:9" x14ac:dyDescent="0.25">
      <c r="B95" s="14"/>
      <c r="C95" s="90" t="s">
        <v>59</v>
      </c>
      <c r="D95" s="91"/>
      <c r="E95" s="92"/>
      <c r="F95" s="91"/>
      <c r="G95" s="93">
        <v>0</v>
      </c>
      <c r="H95" s="94">
        <f>G95/B69</f>
        <v>0</v>
      </c>
      <c r="I95" s="18"/>
    </row>
    <row r="96" spans="2:9" ht="15.75" thickBot="1" x14ac:dyDescent="0.3">
      <c r="B96" s="60"/>
      <c r="C96" s="61"/>
      <c r="D96" s="62"/>
      <c r="E96" s="87"/>
      <c r="F96" s="62"/>
      <c r="G96" s="62"/>
      <c r="H96" s="62"/>
      <c r="I96" s="64"/>
    </row>
    <row r="97" spans="2:9" x14ac:dyDescent="0.25">
      <c r="B97" s="24"/>
      <c r="C97" s="24"/>
      <c r="D97" s="16"/>
      <c r="E97" s="16"/>
      <c r="F97" s="16"/>
      <c r="G97" s="16"/>
      <c r="H97" s="16"/>
      <c r="I97" s="24"/>
    </row>
    <row r="98" spans="2:9" ht="15.75" thickBot="1" x14ac:dyDescent="0.3">
      <c r="B98" s="24"/>
      <c r="C98" s="24"/>
      <c r="D98" s="16"/>
      <c r="E98" s="16"/>
      <c r="F98" s="16"/>
      <c r="G98" s="16"/>
      <c r="H98" s="16"/>
      <c r="I98" s="24"/>
    </row>
    <row r="99" spans="2:9" x14ac:dyDescent="0.25">
      <c r="B99" s="9"/>
      <c r="C99" s="10"/>
      <c r="D99" s="11"/>
      <c r="E99" s="11"/>
      <c r="F99" s="11"/>
      <c r="G99" s="11"/>
      <c r="H99" s="11"/>
      <c r="I99" s="13"/>
    </row>
    <row r="100" spans="2:9" x14ac:dyDescent="0.25">
      <c r="B100" s="14"/>
      <c r="C100" s="95" t="s">
        <v>60</v>
      </c>
      <c r="D100" s="58"/>
      <c r="E100" s="58"/>
      <c r="F100" s="58"/>
      <c r="G100" s="96">
        <f>G64+G90+G95</f>
        <v>0</v>
      </c>
      <c r="H100" s="86">
        <f>H90+H95+H64</f>
        <v>0</v>
      </c>
      <c r="I100" s="18"/>
    </row>
    <row r="101" spans="2:9" ht="15.75" thickBot="1" x14ac:dyDescent="0.3">
      <c r="B101" s="60"/>
      <c r="C101" s="61"/>
      <c r="D101" s="62"/>
      <c r="E101" s="62"/>
      <c r="F101" s="62"/>
      <c r="G101" s="62"/>
      <c r="H101" s="62"/>
      <c r="I101" s="64"/>
    </row>
    <row r="102" spans="2:9" x14ac:dyDescent="0.25">
      <c r="B102" s="24"/>
      <c r="C102" s="24"/>
      <c r="D102" s="16"/>
      <c r="E102" s="16"/>
      <c r="F102" s="16"/>
      <c r="G102" s="16"/>
      <c r="H102" s="16"/>
      <c r="I102" s="24"/>
    </row>
    <row r="103" spans="2:9" ht="15.75" thickBot="1" x14ac:dyDescent="0.3">
      <c r="B103" s="24"/>
      <c r="C103" s="24"/>
      <c r="D103" s="16"/>
      <c r="E103" s="16"/>
      <c r="F103" s="16"/>
      <c r="G103" s="16"/>
      <c r="H103" s="16"/>
      <c r="I103" s="24"/>
    </row>
    <row r="104" spans="2:9" x14ac:dyDescent="0.25">
      <c r="B104" s="9"/>
      <c r="C104" s="10"/>
      <c r="D104" s="11"/>
      <c r="E104" s="11"/>
      <c r="F104" s="11"/>
      <c r="G104" s="11"/>
      <c r="H104" s="11"/>
      <c r="I104" s="13"/>
    </row>
    <row r="105" spans="2:9" x14ac:dyDescent="0.25">
      <c r="B105" s="14"/>
      <c r="C105" s="97" t="s">
        <v>61</v>
      </c>
      <c r="D105" s="98">
        <v>33.5</v>
      </c>
      <c r="E105" s="99" t="s">
        <v>62</v>
      </c>
      <c r="F105" s="16"/>
      <c r="G105" s="16"/>
      <c r="H105" s="16"/>
      <c r="I105" s="18"/>
    </row>
    <row r="106" spans="2:9" x14ac:dyDescent="0.25">
      <c r="B106" s="14"/>
      <c r="C106" s="24"/>
      <c r="D106" s="16"/>
      <c r="E106" s="16"/>
      <c r="F106" s="16"/>
      <c r="G106" s="16"/>
      <c r="H106" s="16"/>
      <c r="I106" s="18"/>
    </row>
    <row r="107" spans="2:9" x14ac:dyDescent="0.25">
      <c r="B107" s="14"/>
      <c r="C107" s="2" t="s">
        <v>63</v>
      </c>
      <c r="D107" s="16"/>
      <c r="E107" s="16"/>
      <c r="F107" s="16"/>
      <c r="G107" s="40">
        <f>G100/(1-(D105/100))</f>
        <v>0</v>
      </c>
      <c r="H107" s="42"/>
      <c r="I107" s="18"/>
    </row>
    <row r="108" spans="2:9" x14ac:dyDescent="0.25">
      <c r="B108" s="14"/>
      <c r="C108" s="24"/>
      <c r="D108" s="16"/>
      <c r="E108" s="16"/>
      <c r="F108" s="16"/>
      <c r="G108" s="42"/>
      <c r="H108" s="16"/>
      <c r="I108" s="18"/>
    </row>
    <row r="109" spans="2:9" x14ac:dyDescent="0.25">
      <c r="B109" s="14"/>
      <c r="C109" s="24" t="s">
        <v>64</v>
      </c>
      <c r="D109" s="16">
        <f>B69*B70</f>
        <v>4000</v>
      </c>
      <c r="E109" s="16"/>
      <c r="F109" s="16"/>
      <c r="G109" s="42"/>
      <c r="H109" s="16"/>
      <c r="I109" s="18"/>
    </row>
    <row r="110" spans="2:9" x14ac:dyDescent="0.25">
      <c r="B110" s="14"/>
      <c r="C110" s="24" t="s">
        <v>67</v>
      </c>
      <c r="D110" s="16">
        <f>220*B70</f>
        <v>44000</v>
      </c>
      <c r="E110" s="16"/>
      <c r="F110" s="16"/>
      <c r="G110" s="42"/>
      <c r="H110" s="16"/>
      <c r="I110" s="18"/>
    </row>
    <row r="111" spans="2:9" x14ac:dyDescent="0.25">
      <c r="B111" s="14"/>
      <c r="C111" s="57" t="s">
        <v>65</v>
      </c>
      <c r="D111" s="58"/>
      <c r="E111" s="58"/>
      <c r="F111" s="58"/>
      <c r="G111" s="100">
        <f>G107/D109</f>
        <v>0</v>
      </c>
      <c r="H111" s="42"/>
      <c r="I111" s="18"/>
    </row>
    <row r="112" spans="2:9" x14ac:dyDescent="0.25">
      <c r="B112" s="14"/>
      <c r="C112" s="24"/>
      <c r="D112" s="16"/>
      <c r="E112" s="16"/>
      <c r="F112" s="16"/>
      <c r="G112" s="42"/>
      <c r="H112" s="16"/>
      <c r="I112" s="18"/>
    </row>
    <row r="113" spans="2:9" ht="15.75" thickBot="1" x14ac:dyDescent="0.3">
      <c r="B113" s="60"/>
      <c r="C113" s="61"/>
      <c r="D113" s="62"/>
      <c r="E113" s="62"/>
      <c r="F113" s="62"/>
      <c r="G113" s="62"/>
      <c r="H113" s="62"/>
      <c r="I113" s="64"/>
    </row>
    <row r="114" spans="2:9" x14ac:dyDescent="0.25">
      <c r="B114" s="24"/>
      <c r="C114" s="24"/>
      <c r="D114" s="16"/>
      <c r="E114" s="16"/>
      <c r="F114" s="16"/>
      <c r="G114" s="16"/>
      <c r="H114" s="16"/>
      <c r="I114" s="24"/>
    </row>
    <row r="115" spans="2:9" x14ac:dyDescent="0.25">
      <c r="B115" s="101"/>
      <c r="C115" s="24"/>
      <c r="D115" s="16"/>
      <c r="E115" s="16"/>
      <c r="F115" s="16"/>
      <c r="G115" s="16"/>
      <c r="H115" s="16"/>
      <c r="I115" s="24"/>
    </row>
    <row r="116" spans="2:9" x14ac:dyDescent="0.25">
      <c r="B116" s="102"/>
    </row>
    <row r="117" spans="2:9" x14ac:dyDescent="0.25">
      <c r="B117" s="102"/>
    </row>
    <row r="118" spans="2:9" x14ac:dyDescent="0.25">
      <c r="B118" s="102"/>
    </row>
    <row r="119" spans="2:9" x14ac:dyDescent="0.25">
      <c r="B119" s="102"/>
    </row>
    <row r="120" spans="2:9" x14ac:dyDescent="0.25">
      <c r="B120" s="102"/>
    </row>
    <row r="121" spans="2:9" x14ac:dyDescent="0.25">
      <c r="B121" s="102"/>
    </row>
    <row r="122" spans="2:9" x14ac:dyDescent="0.25">
      <c r="B122" s="102"/>
    </row>
    <row r="123" spans="2:9" x14ac:dyDescent="0.25">
      <c r="B123" s="102"/>
    </row>
    <row r="124" spans="2:9" x14ac:dyDescent="0.25">
      <c r="B124" s="102"/>
    </row>
    <row r="125" spans="2:9" x14ac:dyDescent="0.25">
      <c r="B125" s="102"/>
    </row>
    <row r="126" spans="2:9" x14ac:dyDescent="0.25">
      <c r="B126" s="102"/>
    </row>
    <row r="127" spans="2:9" x14ac:dyDescent="0.25">
      <c r="B127" s="102"/>
    </row>
    <row r="128" spans="2:9" x14ac:dyDescent="0.25">
      <c r="B128" s="102"/>
    </row>
    <row r="129" spans="2:2" x14ac:dyDescent="0.25">
      <c r="B129" s="102"/>
    </row>
    <row r="130" spans="2:2" x14ac:dyDescent="0.25">
      <c r="B130" s="103"/>
    </row>
    <row r="131" spans="2:2" x14ac:dyDescent="0.25">
      <c r="B131" s="103"/>
    </row>
    <row r="132" spans="2:2" x14ac:dyDescent="0.25">
      <c r="B132" s="102"/>
    </row>
  </sheetData>
  <mergeCells count="3">
    <mergeCell ref="B6:I6"/>
    <mergeCell ref="C59:I59"/>
    <mergeCell ref="C60:I6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TRIOLÂNDIA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Meury Naomi Marques</dc:creator>
  <cp:lastModifiedBy>Iemex05</cp:lastModifiedBy>
  <dcterms:created xsi:type="dcterms:W3CDTF">2022-04-04T11:03:03Z</dcterms:created>
  <dcterms:modified xsi:type="dcterms:W3CDTF">2023-06-16T16:29:20Z</dcterms:modified>
</cp:coreProperties>
</file>